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BBOX\DisqueUSB0_0\CompaLab\Doc interne CIL 2025\"/>
    </mc:Choice>
  </mc:AlternateContent>
  <xr:revisionPtr revIDLastSave="0" documentId="13_ncr:1_{B10BC643-0CFF-4697-AC92-F4B6954DBCCC}" xr6:coauthVersionLast="47" xr6:coauthVersionMax="47" xr10:uidLastSave="{00000000-0000-0000-0000-000000000000}"/>
  <workbookProtection workbookAlgorithmName="SHA-512" workbookHashValue="MXzxy3L3j8NeE4OA/h8zNWHYiZna1rXkLhFb51bmCvB8FWtlOYjhZy8+sZQqbvKi/gzxVIbX1cPLkBZGgewVIw==" workbookSaltValue="a2rqHt9fWbUWiDLtCbwY+w==" workbookSpinCount="100000" lockStructure="1"/>
  <bookViews>
    <workbookView xWindow="-120" yWindow="-120" windowWidth="19440" windowHeight="10320" tabRatio="710" xr2:uid="{00000000-000D-0000-FFFF-FFFF00000000}"/>
  </bookViews>
  <sheets>
    <sheet name="Registration form" sheetId="11" r:id="rId1"/>
    <sheet name="CodesPays" sheetId="16" state="hidden" r:id="rId2"/>
    <sheet name="Catalog" sheetId="18" r:id="rId3"/>
    <sheet name="Lexique" sheetId="12" state="hidden" r:id="rId4"/>
    <sheet name="ListeCIL" sheetId="13" state="hidden" r:id="rId5"/>
    <sheet name="Recap" sheetId="14" state="hidden" r:id="rId6"/>
    <sheet name="DonnInsc" sheetId="15" r:id="rId7"/>
    <sheet name="Version" sheetId="17" state="hidden" r:id="rId8"/>
  </sheets>
  <definedNames>
    <definedName name="_xlnm._FilterDatabase" localSheetId="2" hidden="1">Catalog!$A$1:$D$102</definedName>
    <definedName name="_xlnm._FilterDatabase" localSheetId="1" hidden="1">CodesPays!$A$1:$M$195</definedName>
    <definedName name="_xlnm._FilterDatabase" localSheetId="4" hidden="1">ListeCIL!$A$1:$W$1</definedName>
    <definedName name="ListeRefCIL">OFFSET(ListeCIL!$D$2,0,0,'Registration form'!$V$5,1)</definedName>
    <definedName name="ZoneGeographiqu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8" l="1" a="1"/>
  <c r="D3" i="18" s="1"/>
  <c r="D4" i="18" a="1"/>
  <c r="D4" i="18" s="1"/>
  <c r="D5" i="18" a="1"/>
  <c r="D5" i="18" s="1"/>
  <c r="D6" i="18" a="1"/>
  <c r="D6" i="18" s="1"/>
  <c r="D7" i="18" a="1"/>
  <c r="D7" i="18" s="1"/>
  <c r="D8" i="18" a="1"/>
  <c r="D8" i="18" s="1"/>
  <c r="D9" i="18" a="1"/>
  <c r="D9" i="18" s="1"/>
  <c r="D10" i="18" a="1"/>
  <c r="D10" i="18" s="1"/>
  <c r="D11" i="18" a="1"/>
  <c r="D11" i="18" s="1"/>
  <c r="D12" i="18" a="1"/>
  <c r="D12" i="18" s="1"/>
  <c r="D13" i="18" a="1"/>
  <c r="D13" i="18" s="1"/>
  <c r="D14" i="18" a="1"/>
  <c r="D14" i="18" s="1"/>
  <c r="D15" i="18" a="1"/>
  <c r="D15" i="18" s="1"/>
  <c r="D16" i="18" a="1"/>
  <c r="D16" i="18" s="1"/>
  <c r="D17" i="18" a="1"/>
  <c r="D17" i="18" s="1"/>
  <c r="D18" i="18" a="1"/>
  <c r="D18" i="18" s="1"/>
  <c r="D19" i="18" a="1"/>
  <c r="D19" i="18" s="1"/>
  <c r="D20" i="18" a="1"/>
  <c r="D20" i="18" s="1"/>
  <c r="D21" i="18" a="1"/>
  <c r="D21" i="18" s="1"/>
  <c r="D22" i="18" a="1"/>
  <c r="D22" i="18" s="1"/>
  <c r="D23" i="18" a="1"/>
  <c r="D23" i="18" s="1"/>
  <c r="D24" i="18" a="1"/>
  <c r="D24" i="18" s="1"/>
  <c r="D25" i="18" a="1"/>
  <c r="D25" i="18" s="1"/>
  <c r="D26" i="18" a="1"/>
  <c r="D26" i="18" s="1"/>
  <c r="D27" i="18" a="1"/>
  <c r="D27" i="18" s="1"/>
  <c r="D28" i="18" a="1"/>
  <c r="D28" i="18" s="1"/>
  <c r="D29" i="18" a="1"/>
  <c r="D29" i="18" s="1"/>
  <c r="D30" i="18" a="1"/>
  <c r="D30" i="18" s="1"/>
  <c r="D31" i="18" a="1"/>
  <c r="D31" i="18" s="1"/>
  <c r="D32" i="18" a="1"/>
  <c r="D32" i="18" s="1"/>
  <c r="D33" i="18" a="1"/>
  <c r="D33" i="18" s="1"/>
  <c r="D34" i="18" a="1"/>
  <c r="D34" i="18" s="1"/>
  <c r="D35" i="18" a="1"/>
  <c r="D35" i="18" s="1"/>
  <c r="D36" i="18" a="1"/>
  <c r="D36" i="18" s="1"/>
  <c r="D37" i="18" a="1"/>
  <c r="D37" i="18" s="1"/>
  <c r="D38" i="18" a="1"/>
  <c r="D38" i="18" s="1"/>
  <c r="D39" i="18" a="1"/>
  <c r="D39" i="18" s="1"/>
  <c r="D40" i="18" a="1"/>
  <c r="D40" i="18" s="1"/>
  <c r="D41" i="18" a="1"/>
  <c r="D41" i="18" s="1"/>
  <c r="D42" i="18" a="1"/>
  <c r="D42" i="18" s="1"/>
  <c r="D43" i="18" a="1"/>
  <c r="D43" i="18" s="1"/>
  <c r="D44" i="18" a="1"/>
  <c r="D44" i="18" s="1"/>
  <c r="D45" i="18" a="1"/>
  <c r="D45" i="18" s="1"/>
  <c r="D46" i="18" a="1"/>
  <c r="D46" i="18" s="1"/>
  <c r="D47" i="18" a="1"/>
  <c r="D47" i="18" s="1"/>
  <c r="D48" i="18" a="1"/>
  <c r="D48" i="18" s="1"/>
  <c r="D49" i="18" a="1"/>
  <c r="D49" i="18" s="1"/>
  <c r="D50" i="18" a="1"/>
  <c r="D50" i="18" s="1"/>
  <c r="D51" i="18" a="1"/>
  <c r="D51" i="18" s="1"/>
  <c r="D52" i="18" a="1"/>
  <c r="D52" i="18" s="1"/>
  <c r="D53" i="18" a="1"/>
  <c r="D53" i="18" s="1"/>
  <c r="D54" i="18" a="1"/>
  <c r="D54" i="18" s="1"/>
  <c r="D55" i="18" a="1"/>
  <c r="D55" i="18" s="1"/>
  <c r="D56" i="18" a="1"/>
  <c r="D56" i="18" s="1"/>
  <c r="D57" i="18" a="1"/>
  <c r="D57" i="18" s="1"/>
  <c r="D58" i="18" a="1"/>
  <c r="D58" i="18" s="1"/>
  <c r="D59" i="18" a="1"/>
  <c r="D59" i="18" s="1"/>
  <c r="D60" i="18" a="1"/>
  <c r="D60" i="18" s="1"/>
  <c r="D61" i="18" a="1"/>
  <c r="D61" i="18" s="1"/>
  <c r="D62" i="18" a="1"/>
  <c r="D62" i="18" s="1"/>
  <c r="D63" i="18" a="1"/>
  <c r="D63" i="18" s="1"/>
  <c r="D64" i="18" a="1"/>
  <c r="D64" i="18" s="1"/>
  <c r="D65" i="18" a="1"/>
  <c r="D65" i="18" s="1"/>
  <c r="D66" i="18" a="1"/>
  <c r="D66" i="18" s="1"/>
  <c r="D67" i="18" a="1"/>
  <c r="D67" i="18" s="1"/>
  <c r="D68" i="18" a="1"/>
  <c r="D68" i="18" s="1"/>
  <c r="D69" i="18" a="1"/>
  <c r="D69" i="18" s="1"/>
  <c r="D70" i="18" a="1"/>
  <c r="D70" i="18" s="1"/>
  <c r="D71" i="18" a="1"/>
  <c r="D71" i="18" s="1"/>
  <c r="D72" i="18" a="1"/>
  <c r="D72" i="18" s="1"/>
  <c r="D73" i="18" a="1"/>
  <c r="D73" i="18" s="1"/>
  <c r="D74" i="18" a="1"/>
  <c r="D74" i="18" s="1"/>
  <c r="D75" i="18" a="1"/>
  <c r="D75" i="18" s="1"/>
  <c r="D76" i="18" a="1"/>
  <c r="D76" i="18" s="1"/>
  <c r="D77" i="18" a="1"/>
  <c r="D77" i="18" s="1"/>
  <c r="D78" i="18" a="1"/>
  <c r="D78" i="18" s="1"/>
  <c r="D79" i="18" a="1"/>
  <c r="D79" i="18" s="1"/>
  <c r="D80" i="18" a="1"/>
  <c r="D80" i="18" s="1"/>
  <c r="D81" i="18" a="1"/>
  <c r="D81" i="18" s="1"/>
  <c r="D82" i="18" a="1"/>
  <c r="D82" i="18" s="1"/>
  <c r="D83" i="18" a="1"/>
  <c r="D83" i="18" s="1"/>
  <c r="D84" i="18" a="1"/>
  <c r="D84" i="18" s="1"/>
  <c r="D85" i="18" a="1"/>
  <c r="D85" i="18" s="1"/>
  <c r="D86" i="18" a="1"/>
  <c r="D86" i="18" s="1"/>
  <c r="D87" i="18" a="1"/>
  <c r="D87" i="18" s="1"/>
  <c r="D88" i="18" a="1"/>
  <c r="D88" i="18" s="1"/>
  <c r="D89" i="18" a="1"/>
  <c r="D89" i="18" s="1"/>
  <c r="D90" i="18" a="1"/>
  <c r="D90" i="18" s="1"/>
  <c r="D91" i="18" a="1"/>
  <c r="D91" i="18" s="1"/>
  <c r="D92" i="18" a="1"/>
  <c r="D92" i="18" s="1"/>
  <c r="D93" i="18" a="1"/>
  <c r="D93" i="18" s="1"/>
  <c r="D94" i="18" a="1"/>
  <c r="D94" i="18" s="1"/>
  <c r="D95" i="18" a="1"/>
  <c r="D95" i="18" s="1"/>
  <c r="D96" i="18" a="1"/>
  <c r="D96" i="18" s="1"/>
  <c r="D97" i="18" a="1"/>
  <c r="D97" i="18" s="1"/>
  <c r="D98" i="18" a="1"/>
  <c r="D98" i="18" s="1"/>
  <c r="D99" i="18" a="1"/>
  <c r="D99" i="18" s="1"/>
  <c r="D100" i="18" a="1"/>
  <c r="D100" i="18" s="1"/>
  <c r="D101" i="18" a="1"/>
  <c r="D101" i="18" s="1"/>
  <c r="D102" i="18" a="1"/>
  <c r="D102" i="18" s="1"/>
  <c r="D2" i="18" a="1"/>
  <c r="D2" i="18" s="1"/>
  <c r="C3" i="18" a="1"/>
  <c r="C3" i="18" s="1"/>
  <c r="C4" i="18" a="1"/>
  <c r="C4" i="18" s="1"/>
  <c r="C5" i="18" a="1"/>
  <c r="C5" i="18" s="1"/>
  <c r="C6" i="18" a="1"/>
  <c r="C6" i="18" s="1"/>
  <c r="C7" i="18" a="1"/>
  <c r="C7" i="18" s="1"/>
  <c r="C8" i="18" a="1"/>
  <c r="C8" i="18" s="1"/>
  <c r="C9" i="18" a="1"/>
  <c r="C9" i="18" s="1"/>
  <c r="C10" i="18" a="1"/>
  <c r="C10" i="18" s="1"/>
  <c r="C11" i="18" a="1"/>
  <c r="C11" i="18" s="1"/>
  <c r="C12" i="18" a="1"/>
  <c r="C12" i="18" s="1"/>
  <c r="C13" i="18" a="1"/>
  <c r="C13" i="18" s="1"/>
  <c r="C14" i="18" a="1"/>
  <c r="C14" i="18" s="1"/>
  <c r="C15" i="18" a="1"/>
  <c r="C15" i="18" s="1"/>
  <c r="C16" i="18" a="1"/>
  <c r="C16" i="18" s="1"/>
  <c r="C17" i="18" a="1"/>
  <c r="C17" i="18" s="1"/>
  <c r="C18" i="18" a="1"/>
  <c r="C18" i="18" s="1"/>
  <c r="C19" i="18" a="1"/>
  <c r="C19" i="18" s="1"/>
  <c r="C20" i="18" a="1"/>
  <c r="C20" i="18" s="1"/>
  <c r="C21" i="18" a="1"/>
  <c r="C21" i="18" s="1"/>
  <c r="C22" i="18" a="1"/>
  <c r="C22" i="18" s="1"/>
  <c r="C23" i="18" a="1"/>
  <c r="C23" i="18" s="1"/>
  <c r="C24" i="18" a="1"/>
  <c r="C24" i="18" s="1"/>
  <c r="C25" i="18" a="1"/>
  <c r="C25" i="18" s="1"/>
  <c r="C26" i="18" a="1"/>
  <c r="C26" i="18" s="1"/>
  <c r="C27" i="18" a="1"/>
  <c r="C27" i="18" s="1"/>
  <c r="C28" i="18" a="1"/>
  <c r="C28" i="18" s="1"/>
  <c r="C29" i="18" a="1"/>
  <c r="C29" i="18" s="1"/>
  <c r="C30" i="18" a="1"/>
  <c r="C30" i="18" s="1"/>
  <c r="C31" i="18" a="1"/>
  <c r="C31" i="18" s="1"/>
  <c r="C32" i="18" a="1"/>
  <c r="C32" i="18" s="1"/>
  <c r="C33" i="18" a="1"/>
  <c r="C33" i="18" s="1"/>
  <c r="C34" i="18" a="1"/>
  <c r="C34" i="18" s="1"/>
  <c r="C35" i="18" a="1"/>
  <c r="C35" i="18" s="1"/>
  <c r="C36" i="18" a="1"/>
  <c r="C36" i="18" s="1"/>
  <c r="C37" i="18" a="1"/>
  <c r="C37" i="18" s="1"/>
  <c r="C38" i="18" a="1"/>
  <c r="C38" i="18" s="1"/>
  <c r="C39" i="18" a="1"/>
  <c r="C39" i="18" s="1"/>
  <c r="C40" i="18" a="1"/>
  <c r="C40" i="18" s="1"/>
  <c r="C41" i="18" a="1"/>
  <c r="C41" i="18" s="1"/>
  <c r="C42" i="18" a="1"/>
  <c r="C42" i="18" s="1"/>
  <c r="C43" i="18" a="1"/>
  <c r="C43" i="18" s="1"/>
  <c r="C44" i="18" a="1"/>
  <c r="C44" i="18" s="1"/>
  <c r="C45" i="18" a="1"/>
  <c r="C45" i="18" s="1"/>
  <c r="C46" i="18" a="1"/>
  <c r="C46" i="18" s="1"/>
  <c r="C47" i="18" a="1"/>
  <c r="C47" i="18" s="1"/>
  <c r="C48" i="18" a="1"/>
  <c r="C48" i="18" s="1"/>
  <c r="C49" i="18" a="1"/>
  <c r="C49" i="18" s="1"/>
  <c r="C50" i="18" a="1"/>
  <c r="C50" i="18" s="1"/>
  <c r="C51" i="18" a="1"/>
  <c r="C51" i="18" s="1"/>
  <c r="C52" i="18" a="1"/>
  <c r="C52" i="18" s="1"/>
  <c r="C53" i="18" a="1"/>
  <c r="C53" i="18" s="1"/>
  <c r="C54" i="18" a="1"/>
  <c r="C54" i="18" s="1"/>
  <c r="C55" i="18" a="1"/>
  <c r="C55" i="18" s="1"/>
  <c r="C56" i="18" a="1"/>
  <c r="C56" i="18" s="1"/>
  <c r="C57" i="18" a="1"/>
  <c r="C57" i="18" s="1"/>
  <c r="C58" i="18" a="1"/>
  <c r="C58" i="18" s="1"/>
  <c r="C59" i="18" a="1"/>
  <c r="C59" i="18" s="1"/>
  <c r="C60" i="18" a="1"/>
  <c r="C60" i="18" s="1"/>
  <c r="C61" i="18" a="1"/>
  <c r="C61" i="18" s="1"/>
  <c r="C62" i="18" a="1"/>
  <c r="C62" i="18" s="1"/>
  <c r="C63" i="18" a="1"/>
  <c r="C63" i="18" s="1"/>
  <c r="C64" i="18" a="1"/>
  <c r="C64" i="18" s="1"/>
  <c r="C65" i="18" a="1"/>
  <c r="C65" i="18" s="1"/>
  <c r="C66" i="18" a="1"/>
  <c r="C66" i="18" s="1"/>
  <c r="C67" i="18" a="1"/>
  <c r="C67" i="18" s="1"/>
  <c r="C68" i="18" a="1"/>
  <c r="C68" i="18" s="1"/>
  <c r="C69" i="18" a="1"/>
  <c r="C69" i="18" s="1"/>
  <c r="C70" i="18" a="1"/>
  <c r="C70" i="18" s="1"/>
  <c r="C71" i="18" a="1"/>
  <c r="C71" i="18" s="1"/>
  <c r="C72" i="18" a="1"/>
  <c r="C72" i="18" s="1"/>
  <c r="C73" i="18" a="1"/>
  <c r="C73" i="18" s="1"/>
  <c r="C74" i="18" a="1"/>
  <c r="C74" i="18" s="1"/>
  <c r="C75" i="18" a="1"/>
  <c r="C75" i="18" s="1"/>
  <c r="C76" i="18" a="1"/>
  <c r="C76" i="18" s="1"/>
  <c r="C77" i="18" a="1"/>
  <c r="C77" i="18" s="1"/>
  <c r="C78" i="18" a="1"/>
  <c r="C78" i="18" s="1"/>
  <c r="C79" i="18" a="1"/>
  <c r="C79" i="18" s="1"/>
  <c r="C80" i="18" a="1"/>
  <c r="C80" i="18" s="1"/>
  <c r="C81" i="18" a="1"/>
  <c r="C81" i="18" s="1"/>
  <c r="C82" i="18" a="1"/>
  <c r="C82" i="18" s="1"/>
  <c r="C83" i="18" a="1"/>
  <c r="C83" i="18" s="1"/>
  <c r="C84" i="18" a="1"/>
  <c r="C84" i="18" s="1"/>
  <c r="C85" i="18" a="1"/>
  <c r="C85" i="18" s="1"/>
  <c r="C86" i="18" a="1"/>
  <c r="C86" i="18" s="1"/>
  <c r="C87" i="18" a="1"/>
  <c r="C87" i="18" s="1"/>
  <c r="C88" i="18" a="1"/>
  <c r="C88" i="18" s="1"/>
  <c r="C89" i="18" a="1"/>
  <c r="C89" i="18" s="1"/>
  <c r="C90" i="18" a="1"/>
  <c r="C90" i="18" s="1"/>
  <c r="C91" i="18" a="1"/>
  <c r="C91" i="18" s="1"/>
  <c r="C92" i="18" a="1"/>
  <c r="C92" i="18" s="1"/>
  <c r="C93" i="18" a="1"/>
  <c r="C93" i="18" s="1"/>
  <c r="C94" i="18" a="1"/>
  <c r="C94" i="18" s="1"/>
  <c r="C95" i="18" a="1"/>
  <c r="C95" i="18" s="1"/>
  <c r="C96" i="18" a="1"/>
  <c r="C96" i="18" s="1"/>
  <c r="C97" i="18" a="1"/>
  <c r="C97" i="18" s="1"/>
  <c r="C98" i="18" a="1"/>
  <c r="C98" i="18" s="1"/>
  <c r="C99" i="18" a="1"/>
  <c r="C99" i="18" s="1"/>
  <c r="C100" i="18" a="1"/>
  <c r="C100" i="18" s="1"/>
  <c r="C101" i="18" a="1"/>
  <c r="C101" i="18" s="1"/>
  <c r="C102" i="18" a="1"/>
  <c r="C102" i="18" s="1"/>
  <c r="C2" i="18" a="1"/>
  <c r="C2" i="18" s="1"/>
  <c r="J19" i="11" l="1"/>
  <c r="J27" i="11" s="1"/>
  <c r="I19" i="11"/>
  <c r="H19" i="11"/>
  <c r="H27" i="11" s="1"/>
  <c r="G19" i="11"/>
  <c r="G27" i="11" s="1"/>
  <c r="F19" i="11"/>
  <c r="E27" i="11"/>
  <c r="F22" i="11"/>
  <c r="G22" i="11"/>
  <c r="H22" i="11"/>
  <c r="I22" i="11"/>
  <c r="J22" i="11"/>
  <c r="F23" i="11"/>
  <c r="G23" i="11"/>
  <c r="H23" i="11"/>
  <c r="I23" i="11"/>
  <c r="J23" i="11"/>
  <c r="F24" i="11"/>
  <c r="G24" i="11"/>
  <c r="H24" i="11"/>
  <c r="I24" i="11"/>
  <c r="J24" i="11"/>
  <c r="F25" i="11"/>
  <c r="G25" i="11"/>
  <c r="H25" i="11"/>
  <c r="I25" i="11"/>
  <c r="J25" i="11"/>
  <c r="F26" i="11"/>
  <c r="G26" i="11"/>
  <c r="H26" i="11"/>
  <c r="I26" i="11"/>
  <c r="J26" i="11"/>
  <c r="F27" i="11"/>
  <c r="I27" i="11"/>
  <c r="E23" i="11"/>
  <c r="E24" i="11"/>
  <c r="E25" i="11"/>
  <c r="E26" i="11"/>
  <c r="E22" i="11"/>
  <c r="G41" i="11"/>
  <c r="H41" i="11"/>
  <c r="I41" i="11"/>
  <c r="J41" i="11"/>
  <c r="F41" i="11"/>
  <c r="AI3" i="14"/>
  <c r="AI23" i="14" s="1"/>
  <c r="AI43" i="14" s="1"/>
  <c r="AI63" i="14" s="1"/>
  <c r="AI83" i="14" s="1"/>
  <c r="AI103" i="14" s="1"/>
  <c r="AI4" i="14"/>
  <c r="AI24" i="14" s="1"/>
  <c r="AI44" i="14" s="1"/>
  <c r="AI64" i="14" s="1"/>
  <c r="AI84" i="14" s="1"/>
  <c r="AI104" i="14" s="1"/>
  <c r="AI5" i="14"/>
  <c r="AI25" i="14" s="1"/>
  <c r="AI45" i="14" s="1"/>
  <c r="AI65" i="14" s="1"/>
  <c r="AI85" i="14" s="1"/>
  <c r="AI105" i="14" s="1"/>
  <c r="AI6" i="14"/>
  <c r="AI26" i="14" s="1"/>
  <c r="AI46" i="14" s="1"/>
  <c r="AI66" i="14" s="1"/>
  <c r="AI86" i="14" s="1"/>
  <c r="AI106" i="14" s="1"/>
  <c r="AI7" i="14"/>
  <c r="AI27" i="14" s="1"/>
  <c r="AI47" i="14" s="1"/>
  <c r="AI67" i="14" s="1"/>
  <c r="AI87" i="14" s="1"/>
  <c r="AI107" i="14" s="1"/>
  <c r="AI8" i="14"/>
  <c r="AI28" i="14" s="1"/>
  <c r="AI48" i="14" s="1"/>
  <c r="AI68" i="14" s="1"/>
  <c r="AI88" i="14" s="1"/>
  <c r="AI108" i="14" s="1"/>
  <c r="AI9" i="14"/>
  <c r="AI29" i="14" s="1"/>
  <c r="AI49" i="14" s="1"/>
  <c r="AI69" i="14" s="1"/>
  <c r="AI89" i="14" s="1"/>
  <c r="AI109" i="14" s="1"/>
  <c r="AI10" i="14"/>
  <c r="AI30" i="14" s="1"/>
  <c r="AI50" i="14" s="1"/>
  <c r="AI70" i="14" s="1"/>
  <c r="AI90" i="14" s="1"/>
  <c r="AI110" i="14" s="1"/>
  <c r="AI11" i="14"/>
  <c r="AI31" i="14" s="1"/>
  <c r="AI51" i="14" s="1"/>
  <c r="AI71" i="14" s="1"/>
  <c r="AI91" i="14" s="1"/>
  <c r="AI111" i="14" s="1"/>
  <c r="AI12" i="14"/>
  <c r="AI32" i="14" s="1"/>
  <c r="AI52" i="14" s="1"/>
  <c r="AI72" i="14" s="1"/>
  <c r="AI92" i="14" s="1"/>
  <c r="AI112" i="14" s="1"/>
  <c r="AI13" i="14"/>
  <c r="AI33" i="14" s="1"/>
  <c r="AI53" i="14" s="1"/>
  <c r="AI73" i="14" s="1"/>
  <c r="AI93" i="14" s="1"/>
  <c r="AI113" i="14" s="1"/>
  <c r="AI14" i="14"/>
  <c r="AI34" i="14" s="1"/>
  <c r="AI54" i="14" s="1"/>
  <c r="AI74" i="14" s="1"/>
  <c r="AI94" i="14" s="1"/>
  <c r="AI114" i="14" s="1"/>
  <c r="AI15" i="14"/>
  <c r="AI35" i="14" s="1"/>
  <c r="AI55" i="14" s="1"/>
  <c r="AI75" i="14" s="1"/>
  <c r="AI95" i="14" s="1"/>
  <c r="AI115" i="14" s="1"/>
  <c r="AI16" i="14"/>
  <c r="AI36" i="14" s="1"/>
  <c r="AI56" i="14" s="1"/>
  <c r="AI76" i="14" s="1"/>
  <c r="AI96" i="14" s="1"/>
  <c r="AI116" i="14" s="1"/>
  <c r="AI17" i="14"/>
  <c r="AI37" i="14" s="1"/>
  <c r="AI57" i="14" s="1"/>
  <c r="AI77" i="14" s="1"/>
  <c r="AI97" i="14" s="1"/>
  <c r="AI117" i="14" s="1"/>
  <c r="AI18" i="14"/>
  <c r="AI38" i="14" s="1"/>
  <c r="AI58" i="14" s="1"/>
  <c r="AI78" i="14" s="1"/>
  <c r="AI98" i="14" s="1"/>
  <c r="AI118" i="14" s="1"/>
  <c r="AI19" i="14"/>
  <c r="AI39" i="14" s="1"/>
  <c r="AI59" i="14" s="1"/>
  <c r="AI79" i="14" s="1"/>
  <c r="AI99" i="14" s="1"/>
  <c r="AI119" i="14" s="1"/>
  <c r="AI20" i="14"/>
  <c r="AI40" i="14" s="1"/>
  <c r="AI60" i="14" s="1"/>
  <c r="AI80" i="14" s="1"/>
  <c r="AI100" i="14" s="1"/>
  <c r="AI120" i="14" s="1"/>
  <c r="AI21" i="14"/>
  <c r="AI41" i="14" s="1"/>
  <c r="AI61" i="14" s="1"/>
  <c r="AI81" i="14" s="1"/>
  <c r="AI101" i="14" s="1"/>
  <c r="AI121" i="14" s="1"/>
  <c r="AI2" i="14"/>
  <c r="AI22" i="14" s="1"/>
  <c r="AI42" i="14" s="1"/>
  <c r="AI62" i="14" s="1"/>
  <c r="AI82" i="14" s="1"/>
  <c r="AI102" i="14" s="1"/>
  <c r="W2" i="11" l="1" a="1"/>
  <c r="W2" i="11" s="1"/>
  <c r="X2" i="11" s="1"/>
  <c r="W3" i="11" a="1"/>
  <c r="W3" i="11" s="1"/>
  <c r="X3" i="11" s="1"/>
  <c r="M30" i="11"/>
  <c r="M12" i="11"/>
  <c r="M5" i="11"/>
  <c r="M53" i="11"/>
  <c r="L53" i="11" s="1"/>
  <c r="M54" i="11"/>
  <c r="L54" i="11" s="1"/>
  <c r="M55" i="11"/>
  <c r="L55" i="11" s="1"/>
  <c r="M56" i="11"/>
  <c r="L56" i="11" s="1"/>
  <c r="M57" i="11"/>
  <c r="L57" i="11" s="1"/>
  <c r="M58" i="11"/>
  <c r="L58" i="11" s="1"/>
  <c r="M59" i="11"/>
  <c r="L59" i="11" s="1"/>
  <c r="M60" i="11"/>
  <c r="L60" i="11" s="1"/>
  <c r="M61" i="11"/>
  <c r="L61" i="11" s="1"/>
  <c r="M62" i="11"/>
  <c r="L62" i="11" s="1"/>
  <c r="M63" i="11"/>
  <c r="L63" i="11" s="1"/>
  <c r="M64" i="11"/>
  <c r="L64" i="11" s="1"/>
  <c r="M65" i="11"/>
  <c r="L65" i="11" s="1"/>
  <c r="M66" i="11"/>
  <c r="L66" i="11" s="1"/>
  <c r="M67" i="11"/>
  <c r="L67" i="11" s="1"/>
  <c r="M68" i="11"/>
  <c r="L68" i="11" s="1"/>
  <c r="M69" i="11"/>
  <c r="L69" i="11" s="1"/>
  <c r="M70" i="11"/>
  <c r="L70" i="11" s="1"/>
  <c r="M71" i="11"/>
  <c r="L71" i="11" s="1"/>
  <c r="M72" i="11"/>
  <c r="L72" i="11" s="1"/>
  <c r="M52" i="11"/>
  <c r="D52" i="11" s="1"/>
  <c r="M73" i="11"/>
  <c r="D64" i="11" l="1"/>
  <c r="D63" i="11"/>
  <c r="D62" i="11"/>
  <c r="D61" i="11"/>
  <c r="D60" i="11"/>
  <c r="D59" i="11"/>
  <c r="D58" i="11"/>
  <c r="D57" i="11"/>
  <c r="D56" i="11"/>
  <c r="D71" i="11"/>
  <c r="D55" i="11"/>
  <c r="D70" i="11"/>
  <c r="D54" i="11"/>
  <c r="D69" i="11"/>
  <c r="D53" i="11"/>
  <c r="D68" i="11"/>
  <c r="D66" i="11"/>
  <c r="D67" i="11"/>
  <c r="D65" i="11"/>
  <c r="W4" i="11" l="1" a="1"/>
  <c r="W4" i="11" s="1"/>
  <c r="X4" i="11" s="1"/>
  <c r="W5" i="11" a="1"/>
  <c r="W5" i="11" s="1"/>
  <c r="X5" i="11" s="1"/>
  <c r="W6" i="11" a="1"/>
  <c r="W6" i="11" s="1"/>
  <c r="X6" i="11" s="1"/>
  <c r="W7" i="11" a="1"/>
  <c r="W7" i="11" s="1"/>
  <c r="X7" i="11" s="1"/>
  <c r="W8" i="11" a="1"/>
  <c r="W8" i="11" s="1"/>
  <c r="X8" i="11" s="1"/>
  <c r="W9" i="11" a="1"/>
  <c r="W9" i="11" s="1"/>
  <c r="X9" i="11" s="1"/>
  <c r="W10" i="11" a="1"/>
  <c r="W10" i="11" s="1"/>
  <c r="X10" i="11" s="1"/>
  <c r="W11" i="11" a="1"/>
  <c r="W11" i="11" s="1"/>
  <c r="X11" i="11" s="1"/>
  <c r="W12" i="11" a="1"/>
  <c r="W12" i="11" s="1"/>
  <c r="X12" i="11" s="1"/>
  <c r="W13" i="11" a="1"/>
  <c r="W13" i="11" s="1"/>
  <c r="X13" i="11" s="1"/>
  <c r="W14" i="11" a="1"/>
  <c r="W14" i="11" s="1"/>
  <c r="X14" i="11" s="1"/>
  <c r="W15" i="11" a="1"/>
  <c r="W15" i="11" s="1"/>
  <c r="X15" i="11" s="1"/>
  <c r="W16" i="11" a="1"/>
  <c r="W16" i="11" s="1"/>
  <c r="X16" i="11" s="1"/>
  <c r="W17" i="11" a="1"/>
  <c r="W17" i="11" s="1"/>
  <c r="X17" i="11" s="1"/>
  <c r="W18" i="11" a="1"/>
  <c r="W18" i="11" s="1"/>
  <c r="X18" i="11" s="1"/>
  <c r="W19" i="11" a="1"/>
  <c r="W19" i="11" s="1"/>
  <c r="X19" i="11" s="1"/>
  <c r="W20" i="11" a="1"/>
  <c r="W20" i="11" s="1"/>
  <c r="W21" i="11" a="1"/>
  <c r="W21" i="11" s="1"/>
  <c r="X21" i="11" s="1"/>
  <c r="W22" i="11" a="1"/>
  <c r="W22" i="11" s="1"/>
  <c r="X22" i="11" s="1"/>
  <c r="W23" i="11" a="1"/>
  <c r="W23" i="11" s="1"/>
  <c r="X23" i="11" s="1"/>
  <c r="W24" i="11" a="1"/>
  <c r="W24" i="11" s="1"/>
  <c r="X24" i="11" s="1"/>
  <c r="W25" i="11" a="1"/>
  <c r="W25" i="11" s="1"/>
  <c r="X25" i="11" s="1"/>
  <c r="W26" i="11" a="1"/>
  <c r="W26" i="11" s="1"/>
  <c r="X26" i="11" s="1"/>
  <c r="W27" i="11" a="1"/>
  <c r="W27" i="11" s="1"/>
  <c r="X27" i="11" s="1"/>
  <c r="W28" i="11" a="1"/>
  <c r="W28" i="11" s="1"/>
  <c r="X28" i="11" s="1"/>
  <c r="W29" i="11" a="1"/>
  <c r="W29" i="11" s="1"/>
  <c r="X29" i="11" s="1"/>
  <c r="W30" i="11" a="1"/>
  <c r="W30" i="11" s="1"/>
  <c r="X30" i="11" s="1"/>
  <c r="W31" i="11" a="1"/>
  <c r="W31" i="11" s="1"/>
  <c r="X31" i="11" s="1"/>
  <c r="W32" i="11" a="1"/>
  <c r="W32" i="11" s="1"/>
  <c r="X32" i="11" s="1"/>
  <c r="W33" i="11" a="1"/>
  <c r="W33" i="11" s="1"/>
  <c r="X33" i="11" s="1"/>
  <c r="W34" i="11" a="1"/>
  <c r="W34" i="11" s="1"/>
  <c r="X34" i="11" s="1"/>
  <c r="W35" i="11" a="1"/>
  <c r="W35" i="11" s="1"/>
  <c r="X35" i="11" s="1"/>
  <c r="W36" i="11" a="1"/>
  <c r="W36" i="11" s="1"/>
  <c r="X36" i="11" s="1"/>
  <c r="W37" i="11" a="1"/>
  <c r="W37" i="11" s="1"/>
  <c r="X37" i="11" s="1"/>
  <c r="W38" i="11" a="1"/>
  <c r="W38" i="11" s="1"/>
  <c r="X38" i="11" s="1"/>
  <c r="W39" i="11" a="1"/>
  <c r="W39" i="11" s="1"/>
  <c r="X39" i="11" s="1"/>
  <c r="W40" i="11" a="1"/>
  <c r="W40" i="11" s="1"/>
  <c r="X40" i="11" s="1"/>
  <c r="W41" i="11" a="1"/>
  <c r="W41" i="11" s="1"/>
  <c r="X41" i="11" s="1"/>
  <c r="W43" i="11" a="1"/>
  <c r="W43" i="11" s="1"/>
  <c r="X43" i="11" s="1"/>
  <c r="W44" i="11" a="1"/>
  <c r="W44" i="11" s="1"/>
  <c r="X44" i="11" s="1"/>
  <c r="W45" i="11" a="1"/>
  <c r="W45" i="11" s="1"/>
  <c r="X45" i="11" s="1"/>
  <c r="W46" i="11" a="1"/>
  <c r="W46" i="11" s="1"/>
  <c r="X46" i="11" s="1"/>
  <c r="W47" i="11" a="1"/>
  <c r="W47" i="11" s="1"/>
  <c r="X47" i="11" s="1"/>
  <c r="W48" i="11" a="1"/>
  <c r="W48" i="11" s="1"/>
  <c r="X48" i="11" s="1"/>
  <c r="W49" i="11" a="1"/>
  <c r="W49" i="11" s="1"/>
  <c r="X49" i="11" s="1"/>
  <c r="W50" i="11" a="1"/>
  <c r="W50" i="11" s="1"/>
  <c r="X50" i="11" s="1"/>
  <c r="W51" i="11" a="1"/>
  <c r="W51" i="11" s="1"/>
  <c r="X51" i="11" s="1"/>
  <c r="W52" i="11" a="1"/>
  <c r="W52" i="11" s="1"/>
  <c r="X52" i="11" s="1"/>
  <c r="W53" i="11" a="1"/>
  <c r="W53" i="11" s="1"/>
  <c r="X53" i="11" s="1"/>
  <c r="W54" i="11" a="1"/>
  <c r="W54" i="11" s="1"/>
  <c r="X54" i="11" s="1"/>
  <c r="W55" i="11" a="1"/>
  <c r="W55" i="11" s="1"/>
  <c r="X55" i="11" s="1"/>
  <c r="W56" i="11" a="1"/>
  <c r="W56" i="11" s="1"/>
  <c r="X56" i="11" s="1"/>
  <c r="W57" i="11" a="1"/>
  <c r="W57" i="11" s="1"/>
  <c r="X57" i="11" s="1"/>
  <c r="W58" i="11" a="1"/>
  <c r="W58" i="11" s="1"/>
  <c r="X58" i="11" s="1"/>
  <c r="W59" i="11" a="1"/>
  <c r="W59" i="11" s="1"/>
  <c r="X59" i="11" s="1"/>
  <c r="W60" i="11" a="1"/>
  <c r="W60" i="11" s="1"/>
  <c r="X60" i="11" s="1"/>
  <c r="W61" i="11" a="1"/>
  <c r="W61" i="11" s="1"/>
  <c r="X61" i="11" s="1"/>
  <c r="W62" i="11" a="1"/>
  <c r="W62" i="11" s="1"/>
  <c r="X62" i="11" s="1"/>
  <c r="W63" i="11" a="1"/>
  <c r="W63" i="11" s="1"/>
  <c r="X63" i="11" s="1"/>
  <c r="W64" i="11" a="1"/>
  <c r="W64" i="11" s="1"/>
  <c r="X64" i="11" s="1"/>
  <c r="W65" i="11" a="1"/>
  <c r="W65" i="11" s="1"/>
  <c r="X65" i="11" s="1"/>
  <c r="W66" i="11" a="1"/>
  <c r="W66" i="11" s="1"/>
  <c r="X66" i="11" s="1"/>
  <c r="W67" i="11" a="1"/>
  <c r="W67" i="11" s="1"/>
  <c r="X67" i="11" s="1"/>
  <c r="W68" i="11" a="1"/>
  <c r="W68" i="11" s="1"/>
  <c r="X68" i="11" s="1"/>
  <c r="W69" i="11" a="1"/>
  <c r="W69" i="11" s="1"/>
  <c r="X69" i="11" s="1"/>
  <c r="W70" i="11" a="1"/>
  <c r="W70" i="11" s="1"/>
  <c r="X70" i="11" s="1"/>
  <c r="W71" i="11" a="1"/>
  <c r="W71" i="11" s="1"/>
  <c r="X71" i="11" s="1"/>
  <c r="W72" i="11" a="1"/>
  <c r="W72" i="11" s="1"/>
  <c r="X72" i="11" s="1"/>
  <c r="W73" i="11" a="1"/>
  <c r="W73" i="11" s="1"/>
  <c r="X73" i="11" s="1"/>
  <c r="W74" i="11" a="1"/>
  <c r="W74" i="11" s="1"/>
  <c r="X74" i="11" s="1"/>
  <c r="W75" i="11" a="1"/>
  <c r="W75" i="11" s="1"/>
  <c r="X75" i="11" s="1"/>
  <c r="W76" i="11" a="1"/>
  <c r="W76" i="11" s="1"/>
  <c r="X76" i="11" s="1"/>
  <c r="W77" i="11" a="1"/>
  <c r="W77" i="11" s="1"/>
  <c r="X77" i="11" s="1"/>
  <c r="W78" i="11" a="1"/>
  <c r="W78" i="11" s="1"/>
  <c r="X78" i="11" s="1"/>
  <c r="W79" i="11" a="1"/>
  <c r="W79" i="11" s="1"/>
  <c r="X79" i="11" s="1"/>
  <c r="W80" i="11" a="1"/>
  <c r="W80" i="11" s="1"/>
  <c r="X80" i="11" s="1"/>
  <c r="W81" i="11" a="1"/>
  <c r="W81" i="11" s="1"/>
  <c r="X81" i="11" s="1"/>
  <c r="W82" i="11" a="1"/>
  <c r="W82" i="11" s="1"/>
  <c r="X82" i="11" s="1"/>
  <c r="W83" i="11" a="1"/>
  <c r="W83" i="11" s="1"/>
  <c r="X83" i="11" s="1"/>
  <c r="W84" i="11" a="1"/>
  <c r="W84" i="11" s="1"/>
  <c r="X84" i="11" s="1"/>
  <c r="W85" i="11" a="1"/>
  <c r="W85" i="11" s="1"/>
  <c r="X85" i="11" s="1"/>
  <c r="W86" i="11" a="1"/>
  <c r="W86" i="11" s="1"/>
  <c r="X86" i="11" s="1"/>
  <c r="W87" i="11" a="1"/>
  <c r="W87" i="11" s="1"/>
  <c r="X87" i="11" s="1"/>
  <c r="W88" i="11" a="1"/>
  <c r="W88" i="11" s="1"/>
  <c r="X88" i="11" s="1"/>
  <c r="W89" i="11" a="1"/>
  <c r="W89" i="11" s="1"/>
  <c r="X89" i="11" s="1"/>
  <c r="W90" i="11" a="1"/>
  <c r="W90" i="11" s="1"/>
  <c r="X90" i="11" s="1"/>
  <c r="W91" i="11" a="1"/>
  <c r="W91" i="11" s="1"/>
  <c r="X91" i="11" s="1"/>
  <c r="W92" i="11" a="1"/>
  <c r="W92" i="11" s="1"/>
  <c r="X92" i="11" s="1"/>
  <c r="W93" i="11" a="1"/>
  <c r="W93" i="11" s="1"/>
  <c r="X93" i="11" s="1"/>
  <c r="W94" i="11" a="1"/>
  <c r="W94" i="11" s="1"/>
  <c r="X94" i="11" s="1"/>
  <c r="W95" i="11" a="1"/>
  <c r="W95" i="11" s="1"/>
  <c r="X95" i="11" s="1"/>
  <c r="W96" i="11" a="1"/>
  <c r="W96" i="11" s="1"/>
  <c r="X96" i="11" s="1"/>
  <c r="W97" i="11" a="1"/>
  <c r="W97" i="11" s="1"/>
  <c r="X97" i="11" s="1"/>
  <c r="W98" i="11" a="1"/>
  <c r="W98" i="11" s="1"/>
  <c r="X98" i="11" s="1"/>
  <c r="W99" i="11" a="1"/>
  <c r="W99" i="11" s="1"/>
  <c r="X99" i="11" s="1"/>
  <c r="W100" i="11" a="1"/>
  <c r="W100" i="11" s="1"/>
  <c r="X100" i="11" s="1"/>
  <c r="W101" i="11" a="1"/>
  <c r="W101" i="11" s="1"/>
  <c r="X101" i="11" s="1"/>
  <c r="W102" i="11" a="1"/>
  <c r="W102" i="11" s="1"/>
  <c r="X102" i="11" s="1"/>
  <c r="W103" i="11" a="1"/>
  <c r="W103" i="11" s="1"/>
  <c r="X103" i="11" s="1"/>
  <c r="W104" i="11" a="1"/>
  <c r="W104" i="11" s="1"/>
  <c r="X104" i="11" s="1"/>
  <c r="W105" i="11" a="1"/>
  <c r="W105" i="11" s="1"/>
  <c r="X105" i="11" s="1"/>
  <c r="W106" i="11" a="1"/>
  <c r="W106" i="11" s="1"/>
  <c r="X106" i="11" s="1"/>
  <c r="W107" i="11" a="1"/>
  <c r="W107" i="11" s="1"/>
  <c r="X107" i="11" s="1"/>
  <c r="W108" i="11" a="1"/>
  <c r="W108" i="11" s="1"/>
  <c r="X108" i="11" s="1"/>
  <c r="W109" i="11" a="1"/>
  <c r="W109" i="11" s="1"/>
  <c r="X109" i="11" s="1"/>
  <c r="W110" i="11" a="1"/>
  <c r="W110" i="11" s="1"/>
  <c r="X110" i="11" s="1"/>
  <c r="W111" i="11" a="1"/>
  <c r="W111" i="11" s="1"/>
  <c r="X111" i="11" s="1"/>
  <c r="W112" i="11" a="1"/>
  <c r="W112" i="11" s="1"/>
  <c r="X112" i="11" s="1"/>
  <c r="W113" i="11" a="1"/>
  <c r="W113" i="11" s="1"/>
  <c r="X113" i="11" s="1"/>
  <c r="W114" i="11" a="1"/>
  <c r="W114" i="11" s="1"/>
  <c r="X114" i="11" s="1"/>
  <c r="W115" i="11" a="1"/>
  <c r="W115" i="11" s="1"/>
  <c r="X115" i="11" s="1"/>
  <c r="W116" i="11" a="1"/>
  <c r="W116" i="11" s="1"/>
  <c r="X116" i="11" s="1"/>
  <c r="W117" i="11" a="1"/>
  <c r="W117" i="11" s="1"/>
  <c r="X117" i="11" s="1"/>
  <c r="W118" i="11" a="1"/>
  <c r="W118" i="11" s="1"/>
  <c r="X118" i="11" s="1"/>
  <c r="W119" i="11" a="1"/>
  <c r="W119" i="11" s="1"/>
  <c r="X119" i="11" s="1"/>
  <c r="W120" i="11" a="1"/>
  <c r="W120" i="11" s="1"/>
  <c r="X120" i="11" s="1"/>
  <c r="W121" i="11" a="1"/>
  <c r="W121" i="11" s="1"/>
  <c r="X121" i="11" s="1"/>
  <c r="W122" i="11" a="1"/>
  <c r="W122" i="11" s="1"/>
  <c r="X122" i="11" s="1"/>
  <c r="W123" i="11" a="1"/>
  <c r="W123" i="11" s="1"/>
  <c r="X123" i="11" s="1"/>
  <c r="W124" i="11" a="1"/>
  <c r="W124" i="11" s="1"/>
  <c r="X124" i="11" s="1"/>
  <c r="W125" i="11" a="1"/>
  <c r="W125" i="11" s="1"/>
  <c r="X125" i="11" s="1"/>
  <c r="W126" i="11" a="1"/>
  <c r="W126" i="11" s="1"/>
  <c r="X126" i="11" s="1"/>
  <c r="W127" i="11" a="1"/>
  <c r="W127" i="11" s="1"/>
  <c r="X127" i="11" s="1"/>
  <c r="W128" i="11" a="1"/>
  <c r="W128" i="11" s="1"/>
  <c r="X128" i="11" s="1"/>
  <c r="W129" i="11" a="1"/>
  <c r="W129" i="11" s="1"/>
  <c r="X129" i="11" s="1"/>
  <c r="W130" i="11" a="1"/>
  <c r="W130" i="11" s="1"/>
  <c r="X130" i="11" s="1"/>
  <c r="W131" i="11" a="1"/>
  <c r="W131" i="11" s="1"/>
  <c r="X131" i="11" s="1"/>
  <c r="W132" i="11" a="1"/>
  <c r="W132" i="11" s="1"/>
  <c r="X132" i="11" s="1"/>
  <c r="W133" i="11" a="1"/>
  <c r="W133" i="11" s="1"/>
  <c r="X133" i="11" s="1"/>
  <c r="W134" i="11" a="1"/>
  <c r="W134" i="11" s="1"/>
  <c r="X134" i="11" s="1"/>
  <c r="W135" i="11" a="1"/>
  <c r="W135" i="11" s="1"/>
  <c r="X135" i="11" s="1"/>
  <c r="W136" i="11" a="1"/>
  <c r="W136" i="11" s="1"/>
  <c r="X136" i="11" s="1"/>
  <c r="W137" i="11" a="1"/>
  <c r="W137" i="11" s="1"/>
  <c r="X137" i="11" s="1"/>
  <c r="W138" i="11" a="1"/>
  <c r="W138" i="11" s="1"/>
  <c r="X138" i="11" s="1"/>
  <c r="W139" i="11" a="1"/>
  <c r="W139" i="11" s="1"/>
  <c r="X139" i="11" s="1"/>
  <c r="W140" i="11" a="1"/>
  <c r="W140" i="11" s="1"/>
  <c r="X140" i="11" s="1"/>
  <c r="W141" i="11" a="1"/>
  <c r="W141" i="11" s="1"/>
  <c r="X141" i="11" s="1"/>
  <c r="W142" i="11" a="1"/>
  <c r="W142" i="11" s="1"/>
  <c r="X142" i="11" s="1"/>
  <c r="W143" i="11" a="1"/>
  <c r="W143" i="11" s="1"/>
  <c r="X143" i="11" s="1"/>
  <c r="W144" i="11" a="1"/>
  <c r="W144" i="11" s="1"/>
  <c r="X144" i="11" s="1"/>
  <c r="W145" i="11" a="1"/>
  <c r="W145" i="11" s="1"/>
  <c r="X145" i="11" s="1"/>
  <c r="W146" i="11" a="1"/>
  <c r="W146" i="11" s="1"/>
  <c r="X146" i="11" s="1"/>
  <c r="W147" i="11" a="1"/>
  <c r="W147" i="11" s="1"/>
  <c r="X147" i="11" s="1"/>
  <c r="W148" i="11" a="1"/>
  <c r="W148" i="11" s="1"/>
  <c r="X148" i="11" s="1"/>
  <c r="W149" i="11" a="1"/>
  <c r="W149" i="11" s="1"/>
  <c r="X149" i="11" s="1"/>
  <c r="W150" i="11" a="1"/>
  <c r="W150" i="11" s="1"/>
  <c r="X150" i="11" s="1"/>
  <c r="W151" i="11" a="1"/>
  <c r="W151" i="11" s="1"/>
  <c r="X151" i="11" s="1"/>
  <c r="W152" i="11" a="1"/>
  <c r="W152" i="11" s="1"/>
  <c r="X152" i="11" s="1"/>
  <c r="W153" i="11" a="1"/>
  <c r="W153" i="11" s="1"/>
  <c r="X153" i="11" s="1"/>
  <c r="W154" i="11" a="1"/>
  <c r="W154" i="11" s="1"/>
  <c r="X154" i="11" s="1"/>
  <c r="W155" i="11" a="1"/>
  <c r="W155" i="11" s="1"/>
  <c r="X155" i="11" s="1"/>
  <c r="W156" i="11" a="1"/>
  <c r="W156" i="11" s="1"/>
  <c r="X156" i="11" s="1"/>
  <c r="W157" i="11" a="1"/>
  <c r="W157" i="11" s="1"/>
  <c r="X157" i="11" s="1"/>
  <c r="W158" i="11" a="1"/>
  <c r="W158" i="11" s="1"/>
  <c r="X158" i="11" s="1"/>
  <c r="W159" i="11" a="1"/>
  <c r="W159" i="11" s="1"/>
  <c r="X159" i="11" s="1"/>
  <c r="W160" i="11" a="1"/>
  <c r="W160" i="11" s="1"/>
  <c r="X160" i="11" s="1"/>
  <c r="W161" i="11" a="1"/>
  <c r="W161" i="11" s="1"/>
  <c r="X161" i="11" s="1"/>
  <c r="W162" i="11" a="1"/>
  <c r="W162" i="11" s="1"/>
  <c r="X162" i="11" s="1"/>
  <c r="W163" i="11" a="1"/>
  <c r="W163" i="11" s="1"/>
  <c r="X163" i="11" s="1"/>
  <c r="W164" i="11" a="1"/>
  <c r="W164" i="11" s="1"/>
  <c r="X164" i="11" s="1"/>
  <c r="W165" i="11" a="1"/>
  <c r="W165" i="11" s="1"/>
  <c r="X165" i="11" s="1"/>
  <c r="W166" i="11" a="1"/>
  <c r="W166" i="11" s="1"/>
  <c r="X166" i="11" s="1"/>
  <c r="W167" i="11" a="1"/>
  <c r="W167" i="11" s="1"/>
  <c r="X167" i="11" s="1"/>
  <c r="W168" i="11" a="1"/>
  <c r="W168" i="11" s="1"/>
  <c r="X168" i="11" s="1"/>
  <c r="W169" i="11" a="1"/>
  <c r="W169" i="11" s="1"/>
  <c r="X169" i="11" s="1"/>
  <c r="W170" i="11" a="1"/>
  <c r="W170" i="11" s="1"/>
  <c r="X170" i="11" s="1"/>
  <c r="W171" i="11" a="1"/>
  <c r="W171" i="11" s="1"/>
  <c r="X171" i="11" s="1"/>
  <c r="W172" i="11" a="1"/>
  <c r="W172" i="11" s="1"/>
  <c r="X172" i="11" s="1"/>
  <c r="W173" i="11" a="1"/>
  <c r="W173" i="11" s="1"/>
  <c r="X173" i="11" s="1"/>
  <c r="W174" i="11" a="1"/>
  <c r="W174" i="11" s="1"/>
  <c r="X174" i="11" s="1"/>
  <c r="W175" i="11" a="1"/>
  <c r="W175" i="11" s="1"/>
  <c r="X175" i="11" s="1"/>
  <c r="W176" i="11" a="1"/>
  <c r="W176" i="11" s="1"/>
  <c r="X176" i="11" s="1"/>
  <c r="W177" i="11" a="1"/>
  <c r="W177" i="11" s="1"/>
  <c r="X177" i="11" s="1"/>
  <c r="W178" i="11" a="1"/>
  <c r="W178" i="11" s="1"/>
  <c r="X178" i="11" s="1"/>
  <c r="W179" i="11" a="1"/>
  <c r="W179" i="11" s="1"/>
  <c r="X179" i="11" s="1"/>
  <c r="W180" i="11" a="1"/>
  <c r="W180" i="11" s="1"/>
  <c r="X180" i="11" s="1"/>
  <c r="W181" i="11" a="1"/>
  <c r="W181" i="11" s="1"/>
  <c r="X181" i="11" s="1"/>
  <c r="W182" i="11" a="1"/>
  <c r="W182" i="11" s="1"/>
  <c r="X182" i="11" s="1"/>
  <c r="W183" i="11" a="1"/>
  <c r="W183" i="11" s="1"/>
  <c r="X183" i="11" s="1"/>
  <c r="W184" i="11" a="1"/>
  <c r="W184" i="11" s="1"/>
  <c r="X184" i="11" s="1"/>
  <c r="W185" i="11" a="1"/>
  <c r="W185" i="11" s="1"/>
  <c r="X185" i="11" s="1"/>
  <c r="W186" i="11" a="1"/>
  <c r="W186" i="11" s="1"/>
  <c r="X186" i="11" s="1"/>
  <c r="W187" i="11" a="1"/>
  <c r="W187" i="11" s="1"/>
  <c r="X187" i="11" s="1"/>
  <c r="W188" i="11" a="1"/>
  <c r="W188" i="11" s="1"/>
  <c r="X188" i="11" s="1"/>
  <c r="W189" i="11" a="1"/>
  <c r="W189" i="11" s="1"/>
  <c r="X189" i="11" s="1"/>
  <c r="W190" i="11" a="1"/>
  <c r="W190" i="11" s="1"/>
  <c r="X190" i="11" s="1"/>
  <c r="W191" i="11" a="1"/>
  <c r="W191" i="11" s="1"/>
  <c r="X191" i="11" s="1"/>
  <c r="W192" i="11" a="1"/>
  <c r="W192" i="11" s="1"/>
  <c r="X192" i="11" s="1"/>
  <c r="W193" i="11" a="1"/>
  <c r="W193" i="11" s="1"/>
  <c r="X193" i="11" s="1"/>
  <c r="W194" i="11" a="1"/>
  <c r="W194" i="11" s="1"/>
  <c r="X194" i="11" s="1"/>
  <c r="W195" i="11" a="1"/>
  <c r="W195" i="11" s="1"/>
  <c r="X195" i="11" s="1"/>
  <c r="W196" i="11" a="1"/>
  <c r="W196" i="11" s="1"/>
  <c r="X196" i="11" s="1"/>
  <c r="W197" i="11" a="1"/>
  <c r="W197" i="11" s="1"/>
  <c r="X197" i="11" s="1"/>
  <c r="X20" i="11"/>
  <c r="V5" i="11" l="1"/>
  <c r="P2" i="16"/>
  <c r="O28" i="11" l="1"/>
  <c r="M43" i="11"/>
  <c r="M4" i="11"/>
  <c r="M75" i="11"/>
  <c r="R6" i="11"/>
  <c r="M74" i="11"/>
  <c r="O11" i="11"/>
  <c r="O10" i="11"/>
  <c r="O9" i="11"/>
  <c r="O8" i="11"/>
  <c r="O17" i="11"/>
  <c r="P9" i="11"/>
  <c r="P10" i="11"/>
  <c r="Q11" i="11"/>
  <c r="P11" i="11" l="1"/>
  <c r="Q9" i="11"/>
  <c r="R11" i="11"/>
  <c r="Q10" i="11"/>
  <c r="J2" i="14"/>
  <c r="J3" i="14" s="1"/>
  <c r="K2" i="14"/>
  <c r="K8" i="14" s="1"/>
  <c r="L2" i="14"/>
  <c r="L5" i="14" s="1"/>
  <c r="R9" i="11" l="1"/>
  <c r="S11" i="11"/>
  <c r="R10" i="11"/>
  <c r="L17" i="14"/>
  <c r="J13" i="14"/>
  <c r="J8" i="14"/>
  <c r="L6" i="14"/>
  <c r="J21" i="14"/>
  <c r="J12" i="14"/>
  <c r="L20" i="14"/>
  <c r="L11" i="14"/>
  <c r="K15" i="14"/>
  <c r="K6" i="14"/>
  <c r="J15" i="14"/>
  <c r="K5" i="14"/>
  <c r="L18" i="14"/>
  <c r="K14" i="14"/>
  <c r="L9" i="14"/>
  <c r="L4" i="14"/>
  <c r="K17" i="14"/>
  <c r="L12" i="14"/>
  <c r="L7" i="14"/>
  <c r="J17" i="14"/>
  <c r="J7" i="14"/>
  <c r="J16" i="14"/>
  <c r="K20" i="14"/>
  <c r="K10" i="14"/>
  <c r="J20" i="14"/>
  <c r="J10" i="14"/>
  <c r="K18" i="14"/>
  <c r="K13" i="14"/>
  <c r="K9" i="14"/>
  <c r="K4" i="14"/>
  <c r="L19" i="14"/>
  <c r="L15" i="14"/>
  <c r="K12" i="14"/>
  <c r="J9" i="14"/>
  <c r="J5" i="14"/>
  <c r="K21" i="14"/>
  <c r="J18" i="14"/>
  <c r="L14" i="14"/>
  <c r="L10" i="14"/>
  <c r="K7" i="14"/>
  <c r="J4" i="14"/>
  <c r="L3" i="14"/>
  <c r="K19" i="14"/>
  <c r="L16" i="14"/>
  <c r="J14" i="14"/>
  <c r="K11" i="14"/>
  <c r="L8" i="14"/>
  <c r="J6" i="14"/>
  <c r="K3" i="14"/>
  <c r="L21" i="14"/>
  <c r="J19" i="14"/>
  <c r="K16" i="14"/>
  <c r="L13" i="14"/>
  <c r="J11" i="14"/>
  <c r="O43" i="11"/>
  <c r="S9" i="11" l="1"/>
  <c r="T11" i="11"/>
  <c r="U8" i="11" s="1"/>
  <c r="S10" i="11"/>
  <c r="M9" i="11"/>
  <c r="M10" i="11"/>
  <c r="M11" i="11"/>
  <c r="T9" i="11" l="1"/>
  <c r="U6" i="11" s="1"/>
  <c r="T10" i="11"/>
  <c r="U7" i="11" s="1"/>
  <c r="V195" i="16" l="1"/>
  <c r="T195" i="16"/>
  <c r="R195" i="16"/>
  <c r="P179" i="16"/>
  <c r="P6" i="16"/>
  <c r="P7" i="16"/>
  <c r="P8" i="16"/>
  <c r="P9" i="16"/>
  <c r="P10" i="16"/>
  <c r="P11" i="16"/>
  <c r="P12" i="16"/>
  <c r="P13" i="16"/>
  <c r="P14" i="16"/>
  <c r="P15" i="16"/>
  <c r="P16" i="16"/>
  <c r="P17" i="16"/>
  <c r="P18" i="16"/>
  <c r="P19" i="16"/>
  <c r="P21" i="16"/>
  <c r="P22" i="16"/>
  <c r="P23" i="16"/>
  <c r="P24" i="16"/>
  <c r="P25" i="16"/>
  <c r="P26" i="16"/>
  <c r="P27" i="16"/>
  <c r="P30" i="16"/>
  <c r="P31" i="16"/>
  <c r="P32" i="16"/>
  <c r="P33" i="16"/>
  <c r="P36" i="16"/>
  <c r="P37" i="16"/>
  <c r="P40" i="16"/>
  <c r="P42" i="16"/>
  <c r="P43" i="16"/>
  <c r="P44" i="16"/>
  <c r="P45" i="16"/>
  <c r="P46" i="16"/>
  <c r="P48" i="16"/>
  <c r="P49" i="16"/>
  <c r="P50" i="16"/>
  <c r="P51" i="16"/>
  <c r="P52" i="16"/>
  <c r="P53" i="16"/>
  <c r="P54" i="16"/>
  <c r="P55" i="16"/>
  <c r="P56" i="16"/>
  <c r="P57" i="16"/>
  <c r="P58" i="16"/>
  <c r="P59" i="16"/>
  <c r="P60" i="16"/>
  <c r="P63" i="16"/>
  <c r="P64" i="16"/>
  <c r="P65" i="16"/>
  <c r="P66" i="16"/>
  <c r="P67" i="16"/>
  <c r="P68" i="16"/>
  <c r="P69" i="16"/>
  <c r="P71" i="16"/>
  <c r="P72" i="16"/>
  <c r="P74" i="16"/>
  <c r="P75" i="16"/>
  <c r="P76" i="16"/>
  <c r="P77" i="16"/>
  <c r="P78" i="16"/>
  <c r="P79" i="16"/>
  <c r="P80" i="16"/>
  <c r="P81" i="16"/>
  <c r="P82" i="16"/>
  <c r="P83" i="16"/>
  <c r="P84" i="16"/>
  <c r="P85" i="16"/>
  <c r="P86" i="16"/>
  <c r="P87" i="16"/>
  <c r="P88" i="16"/>
  <c r="P89" i="16"/>
  <c r="P90" i="16"/>
  <c r="P91" i="16"/>
  <c r="P92" i="16"/>
  <c r="P93" i="16"/>
  <c r="P94" i="16"/>
  <c r="P95" i="16"/>
  <c r="P96" i="16"/>
  <c r="P97" i="16"/>
  <c r="P98" i="16"/>
  <c r="P99" i="16"/>
  <c r="P100" i="16"/>
  <c r="P101" i="16"/>
  <c r="P103" i="16"/>
  <c r="P104" i="16"/>
  <c r="P105" i="16"/>
  <c r="P107" i="16"/>
  <c r="P108" i="16"/>
  <c r="P110" i="16"/>
  <c r="P111" i="16"/>
  <c r="P112" i="16"/>
  <c r="P114" i="16"/>
  <c r="P115" i="16"/>
  <c r="P117" i="16"/>
  <c r="P118" i="16"/>
  <c r="P119" i="16"/>
  <c r="P120" i="16"/>
  <c r="P121" i="16"/>
  <c r="P122" i="16"/>
  <c r="P123" i="16"/>
  <c r="P124" i="16"/>
  <c r="P126" i="16"/>
  <c r="P127" i="16"/>
  <c r="P128" i="16"/>
  <c r="P129" i="16"/>
  <c r="P130" i="16"/>
  <c r="P131" i="16"/>
  <c r="P132" i="16"/>
  <c r="P133" i="16"/>
  <c r="P134" i="16"/>
  <c r="P135" i="16"/>
  <c r="P136" i="16"/>
  <c r="P137" i="16"/>
  <c r="P138" i="16"/>
  <c r="P139" i="16"/>
  <c r="P140" i="16"/>
  <c r="P141" i="16"/>
  <c r="P142" i="16"/>
  <c r="P143" i="16"/>
  <c r="P144" i="16"/>
  <c r="P146" i="16"/>
  <c r="P147" i="16"/>
  <c r="P148" i="16"/>
  <c r="P149" i="16"/>
  <c r="P150" i="16"/>
  <c r="P151" i="16"/>
  <c r="P152" i="16"/>
  <c r="P154" i="16"/>
  <c r="P155" i="16"/>
  <c r="P156" i="16"/>
  <c r="P157" i="16"/>
  <c r="P158" i="16"/>
  <c r="P159" i="16"/>
  <c r="P160" i="16"/>
  <c r="P161" i="16"/>
  <c r="P162" i="16"/>
  <c r="P163" i="16"/>
  <c r="P164" i="16"/>
  <c r="P165" i="16"/>
  <c r="P166" i="16"/>
  <c r="P167" i="16"/>
  <c r="P168" i="16"/>
  <c r="P169" i="16"/>
  <c r="P170" i="16"/>
  <c r="P171" i="16"/>
  <c r="P172" i="16"/>
  <c r="P173" i="16"/>
  <c r="P174" i="16"/>
  <c r="P175" i="16"/>
  <c r="P177" i="16"/>
  <c r="P178" i="16"/>
  <c r="P180" i="16"/>
  <c r="P181" i="16"/>
  <c r="P182" i="16"/>
  <c r="P183" i="16"/>
  <c r="P184" i="16"/>
  <c r="P185" i="16"/>
  <c r="P186" i="16"/>
  <c r="P187" i="16"/>
  <c r="P188" i="16"/>
  <c r="P189" i="16"/>
  <c r="P190" i="16"/>
  <c r="P191" i="16"/>
  <c r="P192" i="16"/>
  <c r="P193" i="16"/>
  <c r="P194" i="16"/>
  <c r="P195" i="16"/>
  <c r="P4" i="16"/>
  <c r="P5" i="16"/>
  <c r="P20" i="16"/>
  <c r="P28" i="16"/>
  <c r="P29" i="16"/>
  <c r="P34" i="16"/>
  <c r="P35" i="16"/>
  <c r="P38" i="16"/>
  <c r="P39" i="16"/>
  <c r="P41" i="16"/>
  <c r="P47" i="16"/>
  <c r="P61" i="16"/>
  <c r="P62" i="16"/>
  <c r="P70" i="16"/>
  <c r="P73" i="16"/>
  <c r="P102" i="16"/>
  <c r="P106" i="16"/>
  <c r="P109" i="16"/>
  <c r="P113" i="16"/>
  <c r="P116" i="16"/>
  <c r="P125" i="16"/>
  <c r="P145" i="16"/>
  <c r="P153" i="16"/>
  <c r="P176" i="16"/>
  <c r="P3" i="16"/>
  <c r="R3" i="16"/>
  <c r="A3" i="14" l="1"/>
  <c r="A4" i="14" s="1"/>
  <c r="A5" i="14" s="1"/>
  <c r="A6" i="14" s="1"/>
  <c r="A7" i="14" s="1"/>
  <c r="A8" i="14" s="1"/>
  <c r="A9" i="14" s="1"/>
  <c r="A10" i="14" s="1"/>
  <c r="A11" i="14" s="1"/>
  <c r="A12" i="14" s="1"/>
  <c r="A13" i="14" s="1"/>
  <c r="A14" i="14" s="1"/>
  <c r="A15" i="14" s="1"/>
  <c r="A16" i="14" s="1"/>
  <c r="A17" i="14" s="1"/>
  <c r="A18" i="14" s="1"/>
  <c r="A19" i="14" s="1"/>
  <c r="A20" i="14" s="1"/>
  <c r="A21" i="14" s="1"/>
  <c r="M41" i="11"/>
  <c r="F1" i="15"/>
  <c r="F2" i="15" s="1"/>
  <c r="F3" i="15" s="1"/>
  <c r="F4" i="15" s="1"/>
  <c r="F5" i="15" s="1"/>
  <c r="F6" i="15" s="1"/>
  <c r="F7" i="15" s="1"/>
  <c r="F8" i="15" s="1"/>
  <c r="F9" i="15" s="1"/>
  <c r="F10" i="15" s="1"/>
  <c r="F11" i="15" s="1"/>
  <c r="F12" i="15" s="1"/>
  <c r="F13" i="15" s="1"/>
  <c r="F14" i="15" s="1"/>
  <c r="F15" i="15" s="1"/>
  <c r="F16" i="15" s="1"/>
  <c r="F17" i="15" s="1"/>
  <c r="F18" i="15" s="1"/>
  <c r="F19" i="15" s="1"/>
  <c r="F20" i="15" s="1"/>
  <c r="F21" i="15" s="1"/>
  <c r="F22" i="15" s="1"/>
  <c r="F23" i="15" s="1"/>
  <c r="F24" i="15" s="1"/>
  <c r="F25" i="15" s="1"/>
  <c r="F26" i="15" s="1"/>
  <c r="F27" i="15" s="1"/>
  <c r="F28" i="15" s="1"/>
  <c r="F29" i="15" s="1"/>
  <c r="F30" i="15" s="1"/>
  <c r="F31" i="15" s="1"/>
  <c r="F32" i="15" s="1"/>
  <c r="F33" i="15" s="1"/>
  <c r="F34" i="15" s="1"/>
  <c r="F35" i="15" s="1"/>
  <c r="F36" i="15" s="1"/>
  <c r="F37" i="15" s="1"/>
  <c r="F38" i="15" s="1"/>
  <c r="F39" i="15" s="1"/>
  <c r="F40" i="15" s="1"/>
  <c r="N3" i="11" l="1"/>
  <c r="G74" i="11" s="1"/>
  <c r="V2" i="16"/>
  <c r="V3" i="16"/>
  <c r="V4" i="16"/>
  <c r="V169" i="16"/>
  <c r="V5" i="16"/>
  <c r="V6" i="16"/>
  <c r="V7" i="16"/>
  <c r="V170" i="16"/>
  <c r="V8" i="16"/>
  <c r="V9" i="16"/>
  <c r="V10" i="16"/>
  <c r="V11" i="16"/>
  <c r="V12" i="16"/>
  <c r="V13" i="16"/>
  <c r="V14" i="16"/>
  <c r="V15" i="16"/>
  <c r="V16" i="16"/>
  <c r="V17" i="16"/>
  <c r="V18" i="16"/>
  <c r="V19" i="16"/>
  <c r="V20" i="16"/>
  <c r="V171" i="16"/>
  <c r="V21" i="16"/>
  <c r="V22" i="16"/>
  <c r="V172" i="16"/>
  <c r="V23" i="16"/>
  <c r="V24" i="16"/>
  <c r="V25" i="16"/>
  <c r="V26" i="16"/>
  <c r="V173" i="16"/>
  <c r="V27" i="16"/>
  <c r="V28" i="16"/>
  <c r="V29" i="16"/>
  <c r="V30" i="16"/>
  <c r="V31" i="16"/>
  <c r="V174" i="16"/>
  <c r="V32" i="16"/>
  <c r="V33" i="16"/>
  <c r="V175" i="16"/>
  <c r="V34" i="16"/>
  <c r="V176" i="16"/>
  <c r="V35" i="16"/>
  <c r="V36" i="16"/>
  <c r="V177" i="16"/>
  <c r="V37" i="16"/>
  <c r="V38" i="16"/>
  <c r="V39" i="16"/>
  <c r="V178" i="16"/>
  <c r="V40" i="16"/>
  <c r="V179" i="16"/>
  <c r="V41" i="16"/>
  <c r="V42" i="16"/>
  <c r="V43" i="16"/>
  <c r="V44" i="16"/>
  <c r="V180" i="16"/>
  <c r="V45" i="16"/>
  <c r="V46" i="16"/>
  <c r="V47" i="16"/>
  <c r="V48" i="16"/>
  <c r="V49" i="16"/>
  <c r="V50" i="16"/>
  <c r="V181" i="16"/>
  <c r="V51" i="16"/>
  <c r="V52" i="16"/>
  <c r="V53" i="16"/>
  <c r="V54" i="16"/>
  <c r="V55" i="16"/>
  <c r="V56" i="16"/>
  <c r="V57" i="16"/>
  <c r="V58" i="16"/>
  <c r="V182" i="16"/>
  <c r="V59" i="16"/>
  <c r="V183" i="16"/>
  <c r="V184" i="16"/>
  <c r="V60" i="16"/>
  <c r="V61" i="16"/>
  <c r="V185" i="16"/>
  <c r="V62" i="16"/>
  <c r="V63" i="16"/>
  <c r="V64" i="16"/>
  <c r="V65" i="16"/>
  <c r="V66" i="16"/>
  <c r="V67" i="16"/>
  <c r="V68" i="16"/>
  <c r="V69" i="16"/>
  <c r="V70" i="16"/>
  <c r="V71" i="16"/>
  <c r="V72" i="16"/>
  <c r="V73" i="16"/>
  <c r="V74" i="16"/>
  <c r="V75" i="16"/>
  <c r="V76" i="16"/>
  <c r="V77" i="16"/>
  <c r="V78" i="16"/>
  <c r="V79" i="16"/>
  <c r="V80" i="16"/>
  <c r="V81" i="16"/>
  <c r="V82" i="16"/>
  <c r="V83" i="16"/>
  <c r="V84" i="16"/>
  <c r="V85" i="16"/>
  <c r="V86" i="16"/>
  <c r="V87" i="16"/>
  <c r="V88" i="16"/>
  <c r="V89" i="16"/>
  <c r="V90" i="16"/>
  <c r="V91" i="16"/>
  <c r="V92" i="16"/>
  <c r="V93" i="16"/>
  <c r="V94" i="16"/>
  <c r="V95" i="16"/>
  <c r="V186" i="16"/>
  <c r="V96" i="16"/>
  <c r="V97" i="16"/>
  <c r="V98" i="16"/>
  <c r="V99" i="16"/>
  <c r="V100" i="16"/>
  <c r="V101" i="16"/>
  <c r="V102" i="16"/>
  <c r="V103" i="16"/>
  <c r="V104" i="16"/>
  <c r="V105" i="16"/>
  <c r="V187" i="16"/>
  <c r="V106" i="16"/>
  <c r="V107" i="16"/>
  <c r="V108" i="16"/>
  <c r="V109" i="16"/>
  <c r="V110" i="16"/>
  <c r="V111" i="16"/>
  <c r="V112" i="16"/>
  <c r="V113" i="16"/>
  <c r="V188" i="16"/>
  <c r="V114" i="16"/>
  <c r="V189" i="16"/>
  <c r="V190" i="16"/>
  <c r="V115" i="16"/>
  <c r="V191" i="16"/>
  <c r="V116" i="16"/>
  <c r="V117" i="16"/>
  <c r="V118" i="16"/>
  <c r="V119" i="16"/>
  <c r="V120" i="16"/>
  <c r="V121" i="16"/>
  <c r="V122" i="16"/>
  <c r="V123" i="16"/>
  <c r="V192" i="16"/>
  <c r="V124" i="16"/>
  <c r="V125" i="16"/>
  <c r="V126" i="16"/>
  <c r="V127" i="16"/>
  <c r="V128" i="16"/>
  <c r="V129" i="16"/>
  <c r="V130" i="16"/>
  <c r="V131" i="16"/>
  <c r="V132" i="16"/>
  <c r="V133" i="16"/>
  <c r="V134" i="16"/>
  <c r="V135" i="16"/>
  <c r="V136" i="16"/>
  <c r="V137" i="16"/>
  <c r="V138" i="16"/>
  <c r="V139" i="16"/>
  <c r="V140" i="16"/>
  <c r="V141" i="16"/>
  <c r="V142" i="16"/>
  <c r="V143" i="16"/>
  <c r="V144" i="16"/>
  <c r="V145" i="16"/>
  <c r="V146" i="16"/>
  <c r="V147" i="16"/>
  <c r="V148" i="16"/>
  <c r="V149" i="16"/>
  <c r="V150" i="16"/>
  <c r="V151" i="16"/>
  <c r="V152" i="16"/>
  <c r="V153" i="16"/>
  <c r="V154" i="16"/>
  <c r="V155" i="16"/>
  <c r="V156" i="16"/>
  <c r="V157" i="16"/>
  <c r="V158" i="16"/>
  <c r="V159" i="16"/>
  <c r="V160" i="16"/>
  <c r="V161" i="16"/>
  <c r="V193" i="16"/>
  <c r="V162" i="16"/>
  <c r="V163" i="16"/>
  <c r="V194" i="16"/>
  <c r="V164" i="16"/>
  <c r="V165" i="16"/>
  <c r="V166" i="16"/>
  <c r="V167" i="16"/>
  <c r="V168" i="16"/>
  <c r="T168" i="16"/>
  <c r="T2" i="16"/>
  <c r="T3" i="16"/>
  <c r="T4" i="16"/>
  <c r="T169" i="16"/>
  <c r="T5" i="16"/>
  <c r="T6" i="16"/>
  <c r="T7" i="16"/>
  <c r="T170" i="16"/>
  <c r="T8" i="16"/>
  <c r="T9" i="16"/>
  <c r="T10" i="16"/>
  <c r="T11" i="16"/>
  <c r="T12" i="16"/>
  <c r="T13" i="16"/>
  <c r="T14" i="16"/>
  <c r="T15" i="16"/>
  <c r="T16" i="16"/>
  <c r="T17" i="16"/>
  <c r="T18" i="16"/>
  <c r="T19" i="16"/>
  <c r="T20" i="16"/>
  <c r="T171" i="16"/>
  <c r="T21" i="16"/>
  <c r="T22" i="16"/>
  <c r="T172" i="16"/>
  <c r="T23" i="16"/>
  <c r="T24" i="16"/>
  <c r="T25" i="16"/>
  <c r="T26" i="16"/>
  <c r="T173" i="16"/>
  <c r="T27" i="16"/>
  <c r="T28" i="16"/>
  <c r="T29" i="16"/>
  <c r="T30" i="16"/>
  <c r="T31" i="16"/>
  <c r="T174" i="16"/>
  <c r="T32" i="16"/>
  <c r="T33" i="16"/>
  <c r="T175" i="16"/>
  <c r="T34" i="16"/>
  <c r="T176" i="16"/>
  <c r="T35" i="16"/>
  <c r="T36" i="16"/>
  <c r="T177" i="16"/>
  <c r="T37" i="16"/>
  <c r="T38" i="16"/>
  <c r="T39" i="16"/>
  <c r="T178" i="16"/>
  <c r="T40" i="16"/>
  <c r="T179" i="16"/>
  <c r="T41" i="16"/>
  <c r="T42" i="16"/>
  <c r="T43" i="16"/>
  <c r="T44" i="16"/>
  <c r="T180" i="16"/>
  <c r="T45" i="16"/>
  <c r="T46" i="16"/>
  <c r="T47" i="16"/>
  <c r="T48" i="16"/>
  <c r="T49" i="16"/>
  <c r="T50" i="16"/>
  <c r="T181" i="16"/>
  <c r="T51" i="16"/>
  <c r="T52" i="16"/>
  <c r="T53" i="16"/>
  <c r="T54" i="16"/>
  <c r="T55" i="16"/>
  <c r="T56" i="16"/>
  <c r="T57" i="16"/>
  <c r="T58" i="16"/>
  <c r="T182" i="16"/>
  <c r="T59" i="16"/>
  <c r="T183" i="16"/>
  <c r="T184" i="16"/>
  <c r="T60" i="16"/>
  <c r="T61" i="16"/>
  <c r="T185" i="16"/>
  <c r="T62" i="16"/>
  <c r="T63" i="16"/>
  <c r="T64" i="16"/>
  <c r="T65" i="16"/>
  <c r="T66" i="16"/>
  <c r="T67" i="16"/>
  <c r="T68" i="16"/>
  <c r="T69" i="16"/>
  <c r="T70" i="16"/>
  <c r="T71" i="16"/>
  <c r="T72" i="16"/>
  <c r="T73" i="16"/>
  <c r="T74" i="16"/>
  <c r="T75" i="16"/>
  <c r="T76" i="16"/>
  <c r="T77" i="16"/>
  <c r="T78" i="16"/>
  <c r="T79" i="16"/>
  <c r="T80" i="16"/>
  <c r="T81" i="16"/>
  <c r="T82" i="16"/>
  <c r="T83" i="16"/>
  <c r="T84" i="16"/>
  <c r="T85" i="16"/>
  <c r="T86" i="16"/>
  <c r="T87" i="16"/>
  <c r="T88" i="16"/>
  <c r="T89" i="16"/>
  <c r="T90" i="16"/>
  <c r="T91" i="16"/>
  <c r="T92" i="16"/>
  <c r="T93" i="16"/>
  <c r="T94" i="16"/>
  <c r="T95" i="16"/>
  <c r="T186" i="16"/>
  <c r="T96" i="16"/>
  <c r="T97" i="16"/>
  <c r="T98" i="16"/>
  <c r="T99" i="16"/>
  <c r="T100" i="16"/>
  <c r="T101" i="16"/>
  <c r="T102" i="16"/>
  <c r="T103" i="16"/>
  <c r="T104" i="16"/>
  <c r="T105" i="16"/>
  <c r="T187" i="16"/>
  <c r="T106" i="16"/>
  <c r="T107" i="16"/>
  <c r="T108" i="16"/>
  <c r="T109" i="16"/>
  <c r="T110" i="16"/>
  <c r="T111" i="16"/>
  <c r="T112" i="16"/>
  <c r="T113" i="16"/>
  <c r="T188" i="16"/>
  <c r="T114" i="16"/>
  <c r="T189" i="16"/>
  <c r="T190" i="16"/>
  <c r="T115" i="16"/>
  <c r="T191" i="16"/>
  <c r="T116" i="16"/>
  <c r="T117" i="16"/>
  <c r="T118" i="16"/>
  <c r="T119" i="16"/>
  <c r="T120" i="16"/>
  <c r="T121" i="16"/>
  <c r="T122" i="16"/>
  <c r="T123" i="16"/>
  <c r="T192" i="16"/>
  <c r="T124" i="16"/>
  <c r="T125" i="16"/>
  <c r="T126" i="16"/>
  <c r="T127" i="16"/>
  <c r="T128" i="16"/>
  <c r="T129" i="16"/>
  <c r="T130" i="16"/>
  <c r="T131" i="16"/>
  <c r="T132" i="16"/>
  <c r="T133" i="16"/>
  <c r="T134" i="16"/>
  <c r="T135" i="16"/>
  <c r="T136" i="16"/>
  <c r="T137" i="16"/>
  <c r="T138" i="16"/>
  <c r="T139" i="16"/>
  <c r="T140" i="16"/>
  <c r="T141" i="16"/>
  <c r="T142" i="16"/>
  <c r="T143" i="16"/>
  <c r="T144" i="16"/>
  <c r="T145" i="16"/>
  <c r="T146" i="16"/>
  <c r="T147" i="16"/>
  <c r="T148" i="16"/>
  <c r="T149" i="16"/>
  <c r="T150" i="16"/>
  <c r="T151" i="16"/>
  <c r="T152" i="16"/>
  <c r="T153" i="16"/>
  <c r="T154" i="16"/>
  <c r="T155" i="16"/>
  <c r="T156" i="16"/>
  <c r="T157" i="16"/>
  <c r="T158" i="16"/>
  <c r="T159" i="16"/>
  <c r="T160" i="16"/>
  <c r="T161" i="16"/>
  <c r="T193" i="16"/>
  <c r="T162" i="16"/>
  <c r="T163" i="16"/>
  <c r="T194" i="16"/>
  <c r="T164" i="16"/>
  <c r="T165" i="16"/>
  <c r="T166" i="16"/>
  <c r="T167" i="16"/>
  <c r="R4" i="16"/>
  <c r="R6" i="16"/>
  <c r="R169" i="16"/>
  <c r="R7" i="16"/>
  <c r="R5" i="16"/>
  <c r="R9" i="16"/>
  <c r="R170" i="16"/>
  <c r="R28" i="16"/>
  <c r="R26" i="16"/>
  <c r="R29" i="16"/>
  <c r="R34" i="16"/>
  <c r="R11" i="16"/>
  <c r="R8" i="16"/>
  <c r="R12" i="16"/>
  <c r="R2" i="16"/>
  <c r="R23" i="16"/>
  <c r="R13" i="16"/>
  <c r="R14" i="16"/>
  <c r="R15" i="16"/>
  <c r="R16" i="16"/>
  <c r="R171" i="16"/>
  <c r="R10" i="16"/>
  <c r="R17" i="16"/>
  <c r="R172" i="16"/>
  <c r="R18" i="16"/>
  <c r="R21" i="16"/>
  <c r="R24" i="16"/>
  <c r="R19" i="16"/>
  <c r="R173" i="16"/>
  <c r="R20" i="16"/>
  <c r="R22" i="16"/>
  <c r="R27" i="16"/>
  <c r="R25" i="16"/>
  <c r="R30" i="16"/>
  <c r="R174" i="16"/>
  <c r="R31" i="16"/>
  <c r="R33" i="16"/>
  <c r="R175" i="16"/>
  <c r="R32" i="16"/>
  <c r="R176" i="16"/>
  <c r="R35" i="16"/>
  <c r="R36" i="16"/>
  <c r="R177" i="16"/>
  <c r="R37" i="16"/>
  <c r="R38" i="16"/>
  <c r="R39" i="16"/>
  <c r="R178" i="16"/>
  <c r="R40" i="16"/>
  <c r="R179" i="16"/>
  <c r="R41" i="16"/>
  <c r="R42" i="16"/>
  <c r="R43" i="16"/>
  <c r="R44" i="16"/>
  <c r="R180" i="16"/>
  <c r="R45" i="16"/>
  <c r="R46" i="16"/>
  <c r="R47" i="16"/>
  <c r="R48" i="16"/>
  <c r="R49" i="16"/>
  <c r="R50" i="16"/>
  <c r="R181" i="16"/>
  <c r="R51" i="16"/>
  <c r="R52" i="16"/>
  <c r="R53" i="16"/>
  <c r="R54" i="16"/>
  <c r="R55" i="16"/>
  <c r="R56" i="16"/>
  <c r="R57" i="16"/>
  <c r="R58" i="16"/>
  <c r="R182" i="16"/>
  <c r="R59" i="16"/>
  <c r="R183" i="16"/>
  <c r="R184" i="16"/>
  <c r="R60" i="16"/>
  <c r="R61" i="16"/>
  <c r="R185"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89" i="16"/>
  <c r="R90" i="16"/>
  <c r="R91" i="16"/>
  <c r="R92" i="16"/>
  <c r="R93" i="16"/>
  <c r="R94" i="16"/>
  <c r="R95" i="16"/>
  <c r="R186" i="16"/>
  <c r="R96" i="16"/>
  <c r="R97" i="16"/>
  <c r="R98" i="16"/>
  <c r="R99" i="16"/>
  <c r="R100" i="16"/>
  <c r="R101" i="16"/>
  <c r="R102" i="16"/>
  <c r="R103" i="16"/>
  <c r="R104" i="16"/>
  <c r="R105" i="16"/>
  <c r="R187" i="16"/>
  <c r="R106" i="16"/>
  <c r="R107" i="16"/>
  <c r="R108" i="16"/>
  <c r="R109" i="16"/>
  <c r="R110" i="16"/>
  <c r="R111" i="16"/>
  <c r="R112" i="16"/>
  <c r="R113" i="16"/>
  <c r="R188" i="16"/>
  <c r="R114" i="16"/>
  <c r="R189" i="16"/>
  <c r="R190" i="16"/>
  <c r="R115" i="16"/>
  <c r="R191" i="16"/>
  <c r="R116" i="16"/>
  <c r="R117" i="16"/>
  <c r="R118" i="16"/>
  <c r="R119" i="16"/>
  <c r="R120" i="16"/>
  <c r="R121" i="16"/>
  <c r="R122" i="16"/>
  <c r="R123" i="16"/>
  <c r="R192" i="16"/>
  <c r="R124" i="16"/>
  <c r="R125" i="16"/>
  <c r="R126" i="16"/>
  <c r="R127" i="16"/>
  <c r="R128" i="16"/>
  <c r="R129" i="16"/>
  <c r="R130" i="16"/>
  <c r="R131" i="16"/>
  <c r="R132" i="16"/>
  <c r="R133" i="16"/>
  <c r="R134" i="16"/>
  <c r="R135" i="16"/>
  <c r="R136" i="16"/>
  <c r="R137" i="16"/>
  <c r="R138" i="16"/>
  <c r="R139" i="16"/>
  <c r="R140" i="16"/>
  <c r="R141" i="16"/>
  <c r="R142" i="16"/>
  <c r="R143" i="16"/>
  <c r="R144" i="16"/>
  <c r="R145" i="16"/>
  <c r="R146" i="16"/>
  <c r="R147" i="16"/>
  <c r="R148" i="16"/>
  <c r="R149" i="16"/>
  <c r="R150" i="16"/>
  <c r="R151" i="16"/>
  <c r="R152" i="16"/>
  <c r="R153" i="16"/>
  <c r="R154" i="16"/>
  <c r="R155" i="16"/>
  <c r="R156" i="16"/>
  <c r="R157" i="16"/>
  <c r="R158" i="16"/>
  <c r="R159" i="16"/>
  <c r="R160" i="16"/>
  <c r="R161" i="16"/>
  <c r="R193" i="16"/>
  <c r="R162" i="16"/>
  <c r="R163" i="16"/>
  <c r="R194" i="16"/>
  <c r="R164" i="16"/>
  <c r="R165" i="16"/>
  <c r="R166" i="16"/>
  <c r="R167" i="16"/>
  <c r="R168" i="16"/>
  <c r="B31" i="11" l="1" a="1"/>
  <c r="B31" i="11" s="1"/>
  <c r="B13" i="11" a="1"/>
  <c r="B13" i="11" s="1"/>
  <c r="N5" i="11"/>
  <c r="N30" i="11"/>
  <c r="N12" i="11"/>
  <c r="N6" i="11"/>
  <c r="C12" i="11" a="1"/>
  <c r="C12" i="11" s="1"/>
  <c r="C30" i="11" a="1"/>
  <c r="C30" i="11" s="1"/>
  <c r="C5" i="11" a="1"/>
  <c r="C5" i="11" s="1"/>
  <c r="C4" i="11" a="1"/>
  <c r="C4" i="11" s="1"/>
  <c r="C43" i="11" a="1"/>
  <c r="C43" i="11" s="1"/>
  <c r="C11" i="11"/>
  <c r="C10" i="11"/>
  <c r="C9" i="11"/>
  <c r="C41" i="11" a="1"/>
  <c r="C41" i="11" s="1"/>
  <c r="N16" i="11"/>
  <c r="N33" i="11"/>
  <c r="N18" i="11"/>
  <c r="N35" i="11"/>
  <c r="N57" i="11"/>
  <c r="C57" i="11" s="1"/>
  <c r="N64" i="11"/>
  <c r="C64" i="11" s="1"/>
  <c r="N72" i="11"/>
  <c r="N17" i="11"/>
  <c r="N34" i="11"/>
  <c r="N65" i="11"/>
  <c r="C65" i="11" s="1"/>
  <c r="N49" i="11"/>
  <c r="N19" i="11"/>
  <c r="N36" i="11"/>
  <c r="N58" i="11"/>
  <c r="C58" i="11" s="1"/>
  <c r="N50" i="11"/>
  <c r="N20" i="11"/>
  <c r="N37" i="11"/>
  <c r="N66" i="11"/>
  <c r="C66" i="11" s="1"/>
  <c r="N51" i="11"/>
  <c r="N21" i="11"/>
  <c r="N38" i="11"/>
  <c r="N59" i="11"/>
  <c r="C59" i="11" s="1"/>
  <c r="N22" i="11"/>
  <c r="N39" i="11"/>
  <c r="N67" i="11"/>
  <c r="C67" i="11" s="1"/>
  <c r="N52" i="11"/>
  <c r="N23" i="11"/>
  <c r="N40" i="11"/>
  <c r="N60" i="11"/>
  <c r="C60" i="11" s="1"/>
  <c r="N48" i="11"/>
  <c r="N24" i="11"/>
  <c r="N41" i="11"/>
  <c r="N53" i="11"/>
  <c r="C53" i="11" s="1"/>
  <c r="N68" i="11"/>
  <c r="C68" i="11" s="1"/>
  <c r="N8" i="11"/>
  <c r="N25" i="11"/>
  <c r="N7" i="11"/>
  <c r="N61" i="11"/>
  <c r="C61" i="11" s="1"/>
  <c r="N9" i="11"/>
  <c r="N26" i="11"/>
  <c r="N69" i="11"/>
  <c r="C69" i="11" s="1"/>
  <c r="N10" i="11"/>
  <c r="N27" i="11"/>
  <c r="N11" i="11"/>
  <c r="N28" i="11"/>
  <c r="N70" i="11"/>
  <c r="C70" i="11" s="1"/>
  <c r="N13" i="11"/>
  <c r="N29" i="11"/>
  <c r="N14" i="11"/>
  <c r="N31" i="11"/>
  <c r="N15" i="11"/>
  <c r="N54" i="11"/>
  <c r="C54" i="11" s="1"/>
  <c r="N62" i="11"/>
  <c r="C62" i="11" s="1"/>
  <c r="N55" i="11"/>
  <c r="C55" i="11" s="1"/>
  <c r="N63" i="11"/>
  <c r="C63" i="11" s="1"/>
  <c r="N56" i="11"/>
  <c r="C56" i="11" s="1"/>
  <c r="N71" i="11"/>
  <c r="C71" i="11" s="1"/>
  <c r="N32" i="11"/>
  <c r="C73" i="11" a="1"/>
  <c r="C73" i="11" s="1"/>
  <c r="C74" i="11" a="1"/>
  <c r="C74" i="11" s="1"/>
  <c r="A1" i="18" a="1"/>
  <c r="A1" i="18" s="1"/>
  <c r="A12" i="18" a="1"/>
  <c r="A12" i="18" s="1"/>
  <c r="A93" i="18" a="1"/>
  <c r="A93" i="18" s="1"/>
  <c r="A31" i="18" a="1"/>
  <c r="A31" i="18" s="1"/>
  <c r="A67" i="18" a="1"/>
  <c r="A67" i="18" s="1"/>
  <c r="A8" i="18" a="1"/>
  <c r="A8" i="18" s="1"/>
  <c r="A102" i="18" a="1"/>
  <c r="A102" i="18" s="1"/>
  <c r="A19" i="18" a="1"/>
  <c r="A19" i="18" s="1"/>
  <c r="A91" i="18" a="1"/>
  <c r="A91" i="18" s="1"/>
  <c r="A3" i="18" a="1"/>
  <c r="A3" i="18" s="1"/>
  <c r="A13" i="18" a="1"/>
  <c r="A13" i="18" s="1"/>
  <c r="A22" i="18" a="1"/>
  <c r="A22" i="18" s="1"/>
  <c r="A40" i="18" a="1"/>
  <c r="A40" i="18" s="1"/>
  <c r="A49" i="18" a="1"/>
  <c r="A49" i="18" s="1"/>
  <c r="A58" i="18" a="1"/>
  <c r="A58" i="18" s="1"/>
  <c r="A79" i="18" a="1"/>
  <c r="A79" i="18" s="1"/>
  <c r="A94" i="18" a="1"/>
  <c r="A94" i="18" s="1"/>
  <c r="A72" i="18" a="1"/>
  <c r="A72" i="18" s="1"/>
  <c r="A63" i="18" a="1"/>
  <c r="A63" i="18" s="1"/>
  <c r="A2" i="18" a="1"/>
  <c r="A2" i="18" s="1"/>
  <c r="A27" i="18" a="1"/>
  <c r="A27" i="18" s="1"/>
  <c r="A75" i="18" a="1"/>
  <c r="A75" i="18" s="1"/>
  <c r="A10" i="18" a="1"/>
  <c r="A10" i="18" s="1"/>
  <c r="A65" i="18" a="1"/>
  <c r="A65" i="18" s="1"/>
  <c r="A11" i="18" a="1"/>
  <c r="A11" i="18" s="1"/>
  <c r="A57" i="18" a="1"/>
  <c r="A57" i="18" s="1"/>
  <c r="A4" i="18" a="1"/>
  <c r="A4" i="18" s="1"/>
  <c r="A68" i="18" a="1"/>
  <c r="A68" i="18" s="1"/>
  <c r="A80" i="18" a="1"/>
  <c r="A80" i="18" s="1"/>
  <c r="A95" i="18" a="1"/>
  <c r="A95" i="18" s="1"/>
  <c r="A50" i="18" a="1"/>
  <c r="A50" i="18" s="1"/>
  <c r="A69" i="18" a="1"/>
  <c r="A69" i="18" s="1"/>
  <c r="A96" i="18" a="1"/>
  <c r="A96" i="18" s="1"/>
  <c r="A98" i="18" a="1"/>
  <c r="A98" i="18" s="1"/>
  <c r="A16" i="18" a="1"/>
  <c r="A16" i="18" s="1"/>
  <c r="A43" i="18" a="1"/>
  <c r="A43" i="18" s="1"/>
  <c r="A85" i="18" a="1"/>
  <c r="A85" i="18" s="1"/>
  <c r="A17" i="18" a="1"/>
  <c r="A17" i="18" s="1"/>
  <c r="A54" i="18" a="1"/>
  <c r="A54" i="18" s="1"/>
  <c r="A36" i="18" a="1"/>
  <c r="A36" i="18" s="1"/>
  <c r="A18" i="18" a="1"/>
  <c r="A18" i="18" s="1"/>
  <c r="A64" i="18" a="1"/>
  <c r="A64" i="18" s="1"/>
  <c r="A89" i="18" a="1"/>
  <c r="A89" i="18" s="1"/>
  <c r="A77" i="18" a="1"/>
  <c r="A77" i="18" s="1"/>
  <c r="A30" i="18" a="1"/>
  <c r="A30" i="18" s="1"/>
  <c r="A92" i="18" a="1"/>
  <c r="A92" i="18" s="1"/>
  <c r="A5" i="18" a="1"/>
  <c r="A5" i="18" s="1"/>
  <c r="A14" i="18" a="1"/>
  <c r="A14" i="18" s="1"/>
  <c r="A23" i="18" a="1"/>
  <c r="A23" i="18" s="1"/>
  <c r="A32" i="18" a="1"/>
  <c r="A32" i="18" s="1"/>
  <c r="A41" i="18" a="1"/>
  <c r="A41" i="18" s="1"/>
  <c r="A59" i="18" a="1"/>
  <c r="A59" i="18" s="1"/>
  <c r="A81" i="18" a="1"/>
  <c r="A81" i="18" s="1"/>
  <c r="A83" i="18" a="1"/>
  <c r="A83" i="18" s="1"/>
  <c r="A99" i="18" a="1"/>
  <c r="A99" i="18" s="1"/>
  <c r="A53" i="18" a="1"/>
  <c r="A53" i="18" s="1"/>
  <c r="A100" i="18" a="1"/>
  <c r="A100" i="18" s="1"/>
  <c r="A45" i="18" a="1"/>
  <c r="A45" i="18" s="1"/>
  <c r="A74" i="18" a="1"/>
  <c r="A74" i="18" s="1"/>
  <c r="A46" i="18" a="1"/>
  <c r="A46" i="18" s="1"/>
  <c r="A28" i="18" a="1"/>
  <c r="A28" i="18" s="1"/>
  <c r="A38" i="18" a="1"/>
  <c r="A38" i="18" s="1"/>
  <c r="A20" i="18" a="1"/>
  <c r="A20" i="18" s="1"/>
  <c r="A21" i="18" a="1"/>
  <c r="A21" i="18" s="1"/>
  <c r="A78" i="18" a="1"/>
  <c r="A78" i="18" s="1"/>
  <c r="A60" i="18" a="1"/>
  <c r="A60" i="18" s="1"/>
  <c r="A82" i="18" a="1"/>
  <c r="A82" i="18" s="1"/>
  <c r="A97" i="18" a="1"/>
  <c r="A97" i="18" s="1"/>
  <c r="A34" i="18" a="1"/>
  <c r="A34" i="18" s="1"/>
  <c r="A26" i="18" a="1"/>
  <c r="A26" i="18" s="1"/>
  <c r="A87" i="18" a="1"/>
  <c r="A87" i="18" s="1"/>
  <c r="A47" i="18" a="1"/>
  <c r="A47" i="18" s="1"/>
  <c r="A66" i="18" a="1"/>
  <c r="A66" i="18" s="1"/>
  <c r="A6" i="18" a="1"/>
  <c r="A6" i="18" s="1"/>
  <c r="A15" i="18" a="1"/>
  <c r="A15" i="18" s="1"/>
  <c r="A24" i="18" a="1"/>
  <c r="A24" i="18" s="1"/>
  <c r="A33" i="18" a="1"/>
  <c r="A33" i="18" s="1"/>
  <c r="A42" i="18" a="1"/>
  <c r="A42" i="18" s="1"/>
  <c r="A51" i="18" a="1"/>
  <c r="A51" i="18" s="1"/>
  <c r="A61" i="18" a="1"/>
  <c r="A61" i="18" s="1"/>
  <c r="A70" i="18" a="1"/>
  <c r="A70" i="18" s="1"/>
  <c r="A84" i="18" a="1"/>
  <c r="A84" i="18" s="1"/>
  <c r="A62" i="18" a="1"/>
  <c r="A62" i="18" s="1"/>
  <c r="A44" i="18" a="1"/>
  <c r="A44" i="18" s="1"/>
  <c r="A35" i="18" a="1"/>
  <c r="A35" i="18" s="1"/>
  <c r="A73" i="18" a="1"/>
  <c r="A73" i="18" s="1"/>
  <c r="A9" i="18" a="1"/>
  <c r="A9" i="18" s="1"/>
  <c r="A55" i="18" a="1"/>
  <c r="A55" i="18" s="1"/>
  <c r="A76" i="18" a="1"/>
  <c r="A76" i="18" s="1"/>
  <c r="A56" i="18" a="1"/>
  <c r="A56" i="18" s="1"/>
  <c r="A39" i="18" a="1"/>
  <c r="A39" i="18" s="1"/>
  <c r="A52" i="18" a="1"/>
  <c r="A52" i="18" s="1"/>
  <c r="A7" i="18" a="1"/>
  <c r="A7" i="18" s="1"/>
  <c r="A25" i="18" a="1"/>
  <c r="A25" i="18" s="1"/>
  <c r="A71" i="18" a="1"/>
  <c r="A71" i="18" s="1"/>
  <c r="A101" i="18" a="1"/>
  <c r="A101" i="18" s="1"/>
  <c r="A86" i="18" a="1"/>
  <c r="A86" i="18" s="1"/>
  <c r="A37" i="18" a="1"/>
  <c r="A37" i="18" s="1"/>
  <c r="A88" i="18" a="1"/>
  <c r="A88" i="18" s="1"/>
  <c r="A29" i="18" a="1"/>
  <c r="A29" i="18" s="1"/>
  <c r="A90" i="18" a="1"/>
  <c r="A90" i="18" s="1"/>
  <c r="A48" i="18" a="1"/>
  <c r="A48" i="18" s="1"/>
  <c r="Z3" i="11"/>
  <c r="AC23" i="11" s="1"/>
  <c r="Z23" i="11" s="1"/>
  <c r="AA23" i="11" s="1"/>
  <c r="F65" i="12"/>
  <c r="F64" i="12"/>
  <c r="F63" i="12"/>
  <c r="F66" i="12"/>
  <c r="AJ105" i="14"/>
  <c r="AL105" i="14" s="1"/>
  <c r="AJ106" i="14"/>
  <c r="AL106" i="14" s="1"/>
  <c r="AJ107" i="14"/>
  <c r="AL107" i="14" s="1"/>
  <c r="AJ108" i="14"/>
  <c r="AL108" i="14" s="1"/>
  <c r="AJ109" i="14"/>
  <c r="AL109" i="14" s="1"/>
  <c r="AJ110" i="14"/>
  <c r="AL110" i="14" s="1"/>
  <c r="AJ111" i="14"/>
  <c r="AL111" i="14" s="1"/>
  <c r="AJ112" i="14"/>
  <c r="AL112" i="14" s="1"/>
  <c r="AJ113" i="14"/>
  <c r="AL113" i="14" s="1"/>
  <c r="AJ114" i="14"/>
  <c r="AL114" i="14" s="1"/>
  <c r="AJ115" i="14"/>
  <c r="AL115" i="14" s="1"/>
  <c r="AJ116" i="14"/>
  <c r="AL116" i="14" s="1"/>
  <c r="AJ117" i="14"/>
  <c r="AL117" i="14" s="1"/>
  <c r="AJ118" i="14"/>
  <c r="AL118" i="14" s="1"/>
  <c r="AJ119" i="14"/>
  <c r="AL119" i="14" s="1"/>
  <c r="AJ120" i="14"/>
  <c r="AL120" i="14" s="1"/>
  <c r="AJ121" i="14"/>
  <c r="AL121" i="14" s="1"/>
  <c r="AJ85" i="14"/>
  <c r="AL85" i="14" s="1"/>
  <c r="AJ86" i="14"/>
  <c r="AL86" i="14" s="1"/>
  <c r="AJ87" i="14"/>
  <c r="AL87" i="14" s="1"/>
  <c r="AJ88" i="14"/>
  <c r="AL88" i="14" s="1"/>
  <c r="AJ89" i="14"/>
  <c r="AL89" i="14" s="1"/>
  <c r="AJ90" i="14"/>
  <c r="AL90" i="14" s="1"/>
  <c r="AJ91" i="14"/>
  <c r="AL91" i="14" s="1"/>
  <c r="AJ92" i="14"/>
  <c r="AL92" i="14" s="1"/>
  <c r="AJ93" i="14"/>
  <c r="AL93" i="14" s="1"/>
  <c r="AJ94" i="14"/>
  <c r="AL94" i="14" s="1"/>
  <c r="AJ95" i="14"/>
  <c r="AL95" i="14" s="1"/>
  <c r="AJ96" i="14"/>
  <c r="AL96" i="14" s="1"/>
  <c r="AJ97" i="14"/>
  <c r="AL97" i="14" s="1"/>
  <c r="AJ98" i="14"/>
  <c r="AL98" i="14" s="1"/>
  <c r="AJ99" i="14"/>
  <c r="AL99" i="14" s="1"/>
  <c r="AJ100" i="14"/>
  <c r="AL100" i="14" s="1"/>
  <c r="AJ101" i="14"/>
  <c r="AL101" i="14" s="1"/>
  <c r="AJ65" i="14"/>
  <c r="AL65" i="14" s="1"/>
  <c r="AJ66" i="14"/>
  <c r="AL66" i="14" s="1"/>
  <c r="AJ67" i="14"/>
  <c r="AL67" i="14" s="1"/>
  <c r="AJ68" i="14"/>
  <c r="AL68" i="14" s="1"/>
  <c r="AJ69" i="14"/>
  <c r="AL69" i="14" s="1"/>
  <c r="AJ70" i="14"/>
  <c r="AL70" i="14" s="1"/>
  <c r="AJ71" i="14"/>
  <c r="AL71" i="14" s="1"/>
  <c r="AJ72" i="14"/>
  <c r="AL72" i="14" s="1"/>
  <c r="AJ73" i="14"/>
  <c r="AL73" i="14" s="1"/>
  <c r="AJ74" i="14"/>
  <c r="AL74" i="14" s="1"/>
  <c r="AJ75" i="14"/>
  <c r="AL75" i="14" s="1"/>
  <c r="AJ76" i="14"/>
  <c r="AL76" i="14" s="1"/>
  <c r="AJ77" i="14"/>
  <c r="AL77" i="14" s="1"/>
  <c r="AJ78" i="14"/>
  <c r="AL78" i="14" s="1"/>
  <c r="AJ79" i="14"/>
  <c r="AL79" i="14" s="1"/>
  <c r="AJ80" i="14"/>
  <c r="AL80" i="14" s="1"/>
  <c r="AJ81" i="14"/>
  <c r="AL81" i="14" s="1"/>
  <c r="AJ45" i="14"/>
  <c r="AL45" i="14" s="1"/>
  <c r="AJ46" i="14"/>
  <c r="AL46" i="14" s="1"/>
  <c r="AJ47" i="14"/>
  <c r="AL47" i="14" s="1"/>
  <c r="AJ48" i="14"/>
  <c r="AL48" i="14" s="1"/>
  <c r="AJ49" i="14"/>
  <c r="AL49" i="14" s="1"/>
  <c r="AJ50" i="14"/>
  <c r="AL50" i="14" s="1"/>
  <c r="AJ51" i="14"/>
  <c r="AL51" i="14" s="1"/>
  <c r="AJ52" i="14"/>
  <c r="AL52" i="14" s="1"/>
  <c r="AJ53" i="14"/>
  <c r="AL53" i="14" s="1"/>
  <c r="AJ54" i="14"/>
  <c r="AL54" i="14" s="1"/>
  <c r="AJ55" i="14"/>
  <c r="AL55" i="14" s="1"/>
  <c r="AJ56" i="14"/>
  <c r="AL56" i="14" s="1"/>
  <c r="AJ57" i="14"/>
  <c r="AL57" i="14" s="1"/>
  <c r="AJ58" i="14"/>
  <c r="AL58" i="14" s="1"/>
  <c r="AJ59" i="14"/>
  <c r="AL59" i="14" s="1"/>
  <c r="AJ60" i="14"/>
  <c r="AL60" i="14" s="1"/>
  <c r="AJ61" i="14"/>
  <c r="AL61" i="14" s="1"/>
  <c r="AJ25" i="14"/>
  <c r="AL25" i="14" s="1"/>
  <c r="AJ26" i="14"/>
  <c r="AL26" i="14" s="1"/>
  <c r="AJ27" i="14"/>
  <c r="AL27" i="14" s="1"/>
  <c r="AJ28" i="14"/>
  <c r="AL28" i="14" s="1"/>
  <c r="AJ29" i="14"/>
  <c r="AL29" i="14" s="1"/>
  <c r="AJ30" i="14"/>
  <c r="AL30" i="14" s="1"/>
  <c r="AJ31" i="14"/>
  <c r="AL31" i="14" s="1"/>
  <c r="AJ32" i="14"/>
  <c r="AL32" i="14" s="1"/>
  <c r="AJ33" i="14"/>
  <c r="AL33" i="14" s="1"/>
  <c r="AJ34" i="14"/>
  <c r="AL34" i="14" s="1"/>
  <c r="AJ35" i="14"/>
  <c r="AL35" i="14" s="1"/>
  <c r="AJ36" i="14"/>
  <c r="AL36" i="14" s="1"/>
  <c r="AJ37" i="14"/>
  <c r="AL37" i="14" s="1"/>
  <c r="AJ38" i="14"/>
  <c r="AL38" i="14" s="1"/>
  <c r="AJ39" i="14"/>
  <c r="AL39" i="14" s="1"/>
  <c r="AJ40" i="14"/>
  <c r="AL40" i="14" s="1"/>
  <c r="AJ41" i="14"/>
  <c r="AL41" i="14" s="1"/>
  <c r="AJ7" i="14"/>
  <c r="AL7" i="14" s="1"/>
  <c r="AJ8" i="14"/>
  <c r="AL8" i="14" s="1"/>
  <c r="AJ9" i="14"/>
  <c r="AL9" i="14" s="1"/>
  <c r="AJ11" i="14"/>
  <c r="AL11" i="14" s="1"/>
  <c r="AJ12" i="14"/>
  <c r="AL12" i="14" s="1"/>
  <c r="AJ13" i="14"/>
  <c r="AL13" i="14" s="1"/>
  <c r="AJ14" i="14"/>
  <c r="AL14" i="14" s="1"/>
  <c r="AJ15" i="14"/>
  <c r="AL15" i="14" s="1"/>
  <c r="AJ16" i="14"/>
  <c r="AL16" i="14" s="1"/>
  <c r="AJ17" i="14"/>
  <c r="AL17" i="14" s="1"/>
  <c r="AJ18" i="14"/>
  <c r="AL18" i="14" s="1"/>
  <c r="AJ19" i="14"/>
  <c r="AL19" i="14" s="1"/>
  <c r="AJ20" i="14"/>
  <c r="AL20" i="14" s="1"/>
  <c r="AJ21" i="14"/>
  <c r="AL21" i="14" s="1"/>
  <c r="N2" i="14"/>
  <c r="N3" i="14" s="1"/>
  <c r="O2" i="14"/>
  <c r="O3" i="14" s="1"/>
  <c r="H2" i="14"/>
  <c r="H3" i="14" s="1"/>
  <c r="I2" i="14"/>
  <c r="I3" i="14" s="1"/>
  <c r="E2" i="14"/>
  <c r="E4" i="14" s="1"/>
  <c r="F2" i="14"/>
  <c r="F4" i="14" s="1"/>
  <c r="G2" i="14"/>
  <c r="G3" i="14" s="1"/>
  <c r="P8" i="11"/>
  <c r="E22" i="14"/>
  <c r="E24" i="14" s="1"/>
  <c r="L22" i="14"/>
  <c r="A2" i="15"/>
  <c r="AK23" i="14"/>
  <c r="AK24" i="14" s="1"/>
  <c r="AK25" i="14" s="1"/>
  <c r="AK26" i="14" s="1"/>
  <c r="AK27" i="14" s="1"/>
  <c r="AK28" i="14" s="1"/>
  <c r="AK29" i="14" s="1"/>
  <c r="AK30" i="14" s="1"/>
  <c r="AK31" i="14" s="1"/>
  <c r="AK32" i="14" s="1"/>
  <c r="AK33" i="14" s="1"/>
  <c r="AK34" i="14" s="1"/>
  <c r="AK35" i="14" s="1"/>
  <c r="AK36" i="14" s="1"/>
  <c r="AK37" i="14" s="1"/>
  <c r="AK38" i="14" s="1"/>
  <c r="AK39" i="14" s="1"/>
  <c r="AK40" i="14" s="1"/>
  <c r="AK41" i="14" s="1"/>
  <c r="AK43" i="14" s="1"/>
  <c r="AK44" i="14" s="1"/>
  <c r="AK45" i="14" s="1"/>
  <c r="AK46" i="14" s="1"/>
  <c r="AK47" i="14" s="1"/>
  <c r="AK48" i="14" s="1"/>
  <c r="AK49" i="14" s="1"/>
  <c r="AK50" i="14" s="1"/>
  <c r="AK51" i="14" s="1"/>
  <c r="AK52" i="14" s="1"/>
  <c r="AK53" i="14" s="1"/>
  <c r="AK54" i="14" s="1"/>
  <c r="AK55" i="14" s="1"/>
  <c r="AK56" i="14" s="1"/>
  <c r="AK57" i="14" s="1"/>
  <c r="AK58" i="14" s="1"/>
  <c r="AK59" i="14" s="1"/>
  <c r="AK60" i="14" s="1"/>
  <c r="AK61" i="14" s="1"/>
  <c r="AK63" i="14" s="1"/>
  <c r="AK64" i="14" s="1"/>
  <c r="AK65" i="14" s="1"/>
  <c r="AK66" i="14" s="1"/>
  <c r="AK67" i="14" s="1"/>
  <c r="AK68" i="14" s="1"/>
  <c r="AK69" i="14" s="1"/>
  <c r="AK70" i="14" s="1"/>
  <c r="AK71" i="14" s="1"/>
  <c r="AK72" i="14" s="1"/>
  <c r="AK73" i="14" s="1"/>
  <c r="AK74" i="14" s="1"/>
  <c r="AK75" i="14" s="1"/>
  <c r="AK76" i="14" s="1"/>
  <c r="AK77" i="14" s="1"/>
  <c r="AK78" i="14" s="1"/>
  <c r="AK79" i="14" s="1"/>
  <c r="AK80" i="14" s="1"/>
  <c r="AK81" i="14" s="1"/>
  <c r="AK83" i="14" s="1"/>
  <c r="AK84" i="14" s="1"/>
  <c r="AK85" i="14" s="1"/>
  <c r="AK86" i="14" s="1"/>
  <c r="AK87" i="14" s="1"/>
  <c r="AK88" i="14" s="1"/>
  <c r="AK89" i="14" s="1"/>
  <c r="AK90" i="14" s="1"/>
  <c r="AK91" i="14" s="1"/>
  <c r="AK92" i="14" s="1"/>
  <c r="AK93" i="14" s="1"/>
  <c r="AK94" i="14" s="1"/>
  <c r="AK95" i="14" s="1"/>
  <c r="AK96" i="14" s="1"/>
  <c r="AK97" i="14" s="1"/>
  <c r="AK98" i="14" s="1"/>
  <c r="AK99" i="14" s="1"/>
  <c r="AK100" i="14" s="1"/>
  <c r="AK101" i="14" s="1"/>
  <c r="AK103" i="14" s="1"/>
  <c r="AK104" i="14" s="1"/>
  <c r="AK105" i="14" s="1"/>
  <c r="AK106" i="14" s="1"/>
  <c r="AK107" i="14" s="1"/>
  <c r="AK108" i="14" s="1"/>
  <c r="AK109" i="14" s="1"/>
  <c r="AK110" i="14" s="1"/>
  <c r="AK111" i="14" s="1"/>
  <c r="AK112" i="14" s="1"/>
  <c r="AK113" i="14" s="1"/>
  <c r="AK114" i="14" s="1"/>
  <c r="AK115" i="14" s="1"/>
  <c r="AK116" i="14" s="1"/>
  <c r="AK117" i="14" s="1"/>
  <c r="AK118" i="14" s="1"/>
  <c r="AK119" i="14" s="1"/>
  <c r="AK120" i="14" s="1"/>
  <c r="AK121" i="14" s="1"/>
  <c r="AK4" i="14"/>
  <c r="AK5" i="14" s="1"/>
  <c r="AK6" i="14" s="1"/>
  <c r="AK7" i="14" s="1"/>
  <c r="AK8" i="14" s="1"/>
  <c r="AK9" i="14" s="1"/>
  <c r="AK10" i="14" s="1"/>
  <c r="AK11" i="14" s="1"/>
  <c r="AK12" i="14" s="1"/>
  <c r="AK13" i="14" s="1"/>
  <c r="AK14" i="14" s="1"/>
  <c r="AK15" i="14" s="1"/>
  <c r="AK16" i="14" s="1"/>
  <c r="AK17" i="14" s="1"/>
  <c r="AK18" i="14" s="1"/>
  <c r="AK19" i="14" s="1"/>
  <c r="AK20" i="14" s="1"/>
  <c r="AK21" i="14" s="1"/>
  <c r="AK3" i="14"/>
  <c r="M51" i="11"/>
  <c r="M50" i="11"/>
  <c r="M49" i="11"/>
  <c r="M48" i="11"/>
  <c r="AC7" i="11" l="1"/>
  <c r="Z7" i="11" s="1"/>
  <c r="AA7" i="11" s="1"/>
  <c r="AB7" i="11" s="1"/>
  <c r="AC9" i="11"/>
  <c r="Z9" i="11" s="1"/>
  <c r="AA9" i="11" s="1"/>
  <c r="AB9" i="11" s="1"/>
  <c r="AC5" i="11"/>
  <c r="Z5" i="11" s="1"/>
  <c r="AA5" i="11" s="1"/>
  <c r="AB5" i="11" s="1"/>
  <c r="J22" i="14"/>
  <c r="J23" i="14" s="1"/>
  <c r="AC40" i="11"/>
  <c r="Z40" i="11" s="1"/>
  <c r="AA40" i="11" s="1"/>
  <c r="AB40" i="11" s="1"/>
  <c r="AC38" i="11"/>
  <c r="Z38" i="11" s="1"/>
  <c r="AA38" i="11" s="1"/>
  <c r="AB38" i="11" s="1"/>
  <c r="AC36" i="11"/>
  <c r="Z36" i="11" s="1"/>
  <c r="AA36" i="11" s="1"/>
  <c r="AB36" i="11" s="1"/>
  <c r="AC34" i="11"/>
  <c r="Z34" i="11" s="1"/>
  <c r="AA34" i="11" s="1"/>
  <c r="AB34" i="11" s="1"/>
  <c r="AC109" i="11"/>
  <c r="Z109" i="11" s="1"/>
  <c r="AA109" i="11" s="1"/>
  <c r="AB109" i="11" s="1"/>
  <c r="AC168" i="11"/>
  <c r="Z168" i="11" s="1"/>
  <c r="AA168" i="11" s="1"/>
  <c r="AB168" i="11" s="1"/>
  <c r="AC194" i="11"/>
  <c r="Z194" i="11" s="1"/>
  <c r="AA194" i="11" s="1"/>
  <c r="AB194" i="11" s="1"/>
  <c r="AC103" i="11"/>
  <c r="Z103" i="11" s="1"/>
  <c r="AA103" i="11" s="1"/>
  <c r="AB103" i="11" s="1"/>
  <c r="AC165" i="11"/>
  <c r="Z165" i="11" s="1"/>
  <c r="AA165" i="11" s="1"/>
  <c r="AB165" i="11" s="1"/>
  <c r="AC163" i="11"/>
  <c r="Z163" i="11" s="1"/>
  <c r="AA163" i="11" s="1"/>
  <c r="AB163" i="11" s="1"/>
  <c r="AC100" i="11"/>
  <c r="Z100" i="11" s="1"/>
  <c r="AA100" i="11" s="1"/>
  <c r="AB100" i="11" s="1"/>
  <c r="AC160" i="11"/>
  <c r="Z160" i="11" s="1"/>
  <c r="AA160" i="11" s="1"/>
  <c r="AB160" i="11" s="1"/>
  <c r="AC54" i="11"/>
  <c r="Z54" i="11" s="1"/>
  <c r="AA54" i="11" s="1"/>
  <c r="AB54" i="11" s="1"/>
  <c r="AC158" i="11"/>
  <c r="Z158" i="11" s="1"/>
  <c r="AA158" i="11" s="1"/>
  <c r="AB158" i="11" s="1"/>
  <c r="AC149" i="11"/>
  <c r="Z149" i="11" s="1"/>
  <c r="AA149" i="11" s="1"/>
  <c r="AB149" i="11" s="1"/>
  <c r="AC196" i="11"/>
  <c r="Z196" i="11" s="1"/>
  <c r="AA196" i="11" s="1"/>
  <c r="AB196" i="11" s="1"/>
  <c r="AC105" i="11"/>
  <c r="Z105" i="11" s="1"/>
  <c r="AA105" i="11" s="1"/>
  <c r="AB105" i="11" s="1"/>
  <c r="AC144" i="11"/>
  <c r="Z144" i="11" s="1"/>
  <c r="AA144" i="11" s="1"/>
  <c r="AB144" i="11" s="1"/>
  <c r="AC52" i="11"/>
  <c r="Z52" i="11" s="1"/>
  <c r="AA52" i="11" s="1"/>
  <c r="AB52" i="11" s="1"/>
  <c r="AC110" i="11"/>
  <c r="Z110" i="11" s="1"/>
  <c r="AA110" i="11" s="1"/>
  <c r="AB110" i="11" s="1"/>
  <c r="AC84" i="11"/>
  <c r="Z84" i="11" s="1"/>
  <c r="AA84" i="11" s="1"/>
  <c r="AB84" i="11" s="1"/>
  <c r="AC107" i="11"/>
  <c r="Z107" i="11" s="1"/>
  <c r="AA107" i="11" s="1"/>
  <c r="AB107" i="11" s="1"/>
  <c r="AC128" i="11"/>
  <c r="Z128" i="11" s="1"/>
  <c r="AA128" i="11" s="1"/>
  <c r="AB128" i="11" s="1"/>
  <c r="AC50" i="11"/>
  <c r="Z50" i="11" s="1"/>
  <c r="AA50" i="11" s="1"/>
  <c r="AB50" i="11" s="1"/>
  <c r="AC126" i="11"/>
  <c r="Z126" i="11" s="1"/>
  <c r="AA126" i="11" s="1"/>
  <c r="AB126" i="11" s="1"/>
  <c r="AC147" i="11"/>
  <c r="Z147" i="11" s="1"/>
  <c r="AA147" i="11" s="1"/>
  <c r="AB147" i="11" s="1"/>
  <c r="AC112" i="11"/>
  <c r="Z112" i="11" s="1"/>
  <c r="AA112" i="11" s="1"/>
  <c r="AB112" i="11" s="1"/>
  <c r="AC48" i="11"/>
  <c r="Z48" i="11" s="1"/>
  <c r="AA48" i="11" s="1"/>
  <c r="AB48" i="11" s="1"/>
  <c r="AC191" i="11"/>
  <c r="Z191" i="11" s="1"/>
  <c r="AA191" i="11" s="1"/>
  <c r="AB191" i="11" s="1"/>
  <c r="AC186" i="11"/>
  <c r="Z186" i="11" s="1"/>
  <c r="AA186" i="11" s="1"/>
  <c r="AB186" i="11" s="1"/>
  <c r="AC71" i="11"/>
  <c r="Z71" i="11" s="1"/>
  <c r="AA71" i="11" s="1"/>
  <c r="AB71" i="11" s="1"/>
  <c r="AC26" i="11"/>
  <c r="Z26" i="11" s="1"/>
  <c r="AA26" i="11" s="1"/>
  <c r="AB26" i="11" s="1"/>
  <c r="AC139" i="11"/>
  <c r="Z139" i="11" s="1"/>
  <c r="AA139" i="11" s="1"/>
  <c r="AB139" i="11" s="1"/>
  <c r="AC83" i="11"/>
  <c r="Z83" i="11" s="1"/>
  <c r="AA83" i="11" s="1"/>
  <c r="AB83" i="11" s="1"/>
  <c r="AC39" i="11"/>
  <c r="Z39" i="11" s="1"/>
  <c r="AA39" i="11" s="1"/>
  <c r="AB39" i="11" s="1"/>
  <c r="AC189" i="11"/>
  <c r="Z189" i="11" s="1"/>
  <c r="AA189" i="11" s="1"/>
  <c r="AB189" i="11" s="1"/>
  <c r="AC81" i="11"/>
  <c r="Z81" i="11" s="1"/>
  <c r="AA81" i="11" s="1"/>
  <c r="AB81" i="11" s="1"/>
  <c r="AC134" i="11"/>
  <c r="Z134" i="11" s="1"/>
  <c r="AA134" i="11" s="1"/>
  <c r="AB134" i="11" s="1"/>
  <c r="AC190" i="11"/>
  <c r="Z190" i="11" s="1"/>
  <c r="AA190" i="11" s="1"/>
  <c r="AB190" i="11" s="1"/>
  <c r="AC99" i="11"/>
  <c r="Z99" i="11" s="1"/>
  <c r="AA99" i="11" s="1"/>
  <c r="AB99" i="11" s="1"/>
  <c r="AC102" i="11"/>
  <c r="Z102" i="11" s="1"/>
  <c r="AA102" i="11" s="1"/>
  <c r="AB102" i="11" s="1"/>
  <c r="AC193" i="11"/>
  <c r="Z193" i="11" s="1"/>
  <c r="AA193" i="11" s="1"/>
  <c r="AB193" i="11" s="1"/>
  <c r="AC188" i="11"/>
  <c r="Z188" i="11" s="1"/>
  <c r="AA188" i="11" s="1"/>
  <c r="AB188" i="11" s="1"/>
  <c r="AC28" i="11"/>
  <c r="Z28" i="11" s="1"/>
  <c r="AA28" i="11" s="1"/>
  <c r="AB28" i="11" s="1"/>
  <c r="AC141" i="11"/>
  <c r="Z141" i="11" s="1"/>
  <c r="AA141" i="11" s="1"/>
  <c r="AB141" i="11" s="1"/>
  <c r="AC85" i="11"/>
  <c r="Z85" i="11" s="1"/>
  <c r="AA85" i="11" s="1"/>
  <c r="AB85" i="11" s="1"/>
  <c r="AC41" i="11"/>
  <c r="Z41" i="11" s="1"/>
  <c r="AA41" i="11" s="1"/>
  <c r="AB41" i="11" s="1"/>
  <c r="AC10" i="11"/>
  <c r="Z10" i="11" s="1"/>
  <c r="AA10" i="11" s="1"/>
  <c r="AB10" i="11" s="1"/>
  <c r="AC180" i="11"/>
  <c r="Z180" i="11" s="1"/>
  <c r="AA180" i="11" s="1"/>
  <c r="AB180" i="11" s="1"/>
  <c r="AC77" i="11"/>
  <c r="Z77" i="11" s="1"/>
  <c r="AA77" i="11" s="1"/>
  <c r="AB77" i="11" s="1"/>
  <c r="AC114" i="11"/>
  <c r="Z114" i="11" s="1"/>
  <c r="AA114" i="11" s="1"/>
  <c r="AB114" i="11" s="1"/>
  <c r="AC178" i="11"/>
  <c r="Z178" i="11" s="1"/>
  <c r="AA178" i="11" s="1"/>
  <c r="AB178" i="11" s="1"/>
  <c r="AC63" i="11"/>
  <c r="Z63" i="11" s="1"/>
  <c r="AA63" i="11" s="1"/>
  <c r="AB63" i="11" s="1"/>
  <c r="AC6" i="11"/>
  <c r="Z6" i="11" s="1"/>
  <c r="AA6" i="11" s="1"/>
  <c r="AB6" i="11" s="1"/>
  <c r="AC131" i="11"/>
  <c r="Z131" i="11" s="1"/>
  <c r="AA131" i="11" s="1"/>
  <c r="AB131" i="11" s="1"/>
  <c r="AC75" i="11"/>
  <c r="Z75" i="11" s="1"/>
  <c r="AA75" i="11" s="1"/>
  <c r="AB75" i="11" s="1"/>
  <c r="AC19" i="11"/>
  <c r="Z19" i="11" s="1"/>
  <c r="AA19" i="11" s="1"/>
  <c r="AB19" i="11" s="1"/>
  <c r="AC30" i="11"/>
  <c r="Z30" i="11" s="1"/>
  <c r="AA30" i="11" s="1"/>
  <c r="AB30" i="11" s="1"/>
  <c r="AC164" i="11"/>
  <c r="Z164" i="11" s="1"/>
  <c r="AA164" i="11" s="1"/>
  <c r="AB164" i="11" s="1"/>
  <c r="AC61" i="11"/>
  <c r="Z61" i="11" s="1"/>
  <c r="AA61" i="11" s="1"/>
  <c r="AB61" i="11" s="1"/>
  <c r="AC4" i="11"/>
  <c r="Z4" i="11" s="1"/>
  <c r="AA4" i="11" s="1"/>
  <c r="AB4" i="11" s="1"/>
  <c r="AC117" i="11"/>
  <c r="Z117" i="11" s="1"/>
  <c r="AA117" i="11" s="1"/>
  <c r="AB117" i="11" s="1"/>
  <c r="AC73" i="11"/>
  <c r="Z73" i="11" s="1"/>
  <c r="AA73" i="11" s="1"/>
  <c r="AB73" i="11" s="1"/>
  <c r="AC17" i="11"/>
  <c r="Z17" i="11" s="1"/>
  <c r="AA17" i="11" s="1"/>
  <c r="AB17" i="11" s="1"/>
  <c r="AC197" i="11"/>
  <c r="Z197" i="11" s="1"/>
  <c r="AA197" i="11" s="1"/>
  <c r="AB197" i="11" s="1"/>
  <c r="AC192" i="11"/>
  <c r="Z192" i="11" s="1"/>
  <c r="AA192" i="11" s="1"/>
  <c r="AB192" i="11" s="1"/>
  <c r="AC76" i="11"/>
  <c r="Z76" i="11" s="1"/>
  <c r="AA76" i="11" s="1"/>
  <c r="AB76" i="11" s="1"/>
  <c r="AC32" i="11"/>
  <c r="Z32" i="11" s="1"/>
  <c r="AA32" i="11" s="1"/>
  <c r="AB32" i="11" s="1"/>
  <c r="AC145" i="11"/>
  <c r="Z145" i="11" s="1"/>
  <c r="AA145" i="11" s="1"/>
  <c r="AB145" i="11" s="1"/>
  <c r="AC101" i="11"/>
  <c r="Z101" i="11" s="1"/>
  <c r="AA101" i="11" s="1"/>
  <c r="AB101" i="11" s="1"/>
  <c r="AC46" i="11"/>
  <c r="Z46" i="11" s="1"/>
  <c r="AA46" i="11" s="1"/>
  <c r="AB46" i="11" s="1"/>
  <c r="AC162" i="11"/>
  <c r="Z162" i="11" s="1"/>
  <c r="AA162" i="11" s="1"/>
  <c r="AB162" i="11" s="1"/>
  <c r="AC184" i="11"/>
  <c r="Z184" i="11" s="1"/>
  <c r="AA184" i="11" s="1"/>
  <c r="AB184" i="11" s="1"/>
  <c r="AC69" i="11"/>
  <c r="Z69" i="11" s="1"/>
  <c r="AA69" i="11" s="1"/>
  <c r="AB69" i="11" s="1"/>
  <c r="AC12" i="11"/>
  <c r="Z12" i="11" s="1"/>
  <c r="AA12" i="11" s="1"/>
  <c r="AB12" i="11" s="1"/>
  <c r="AC137" i="11"/>
  <c r="Z137" i="11" s="1"/>
  <c r="AA137" i="11" s="1"/>
  <c r="AB137" i="11" s="1"/>
  <c r="AC37" i="11"/>
  <c r="Z37" i="11" s="1"/>
  <c r="AA37" i="11" s="1"/>
  <c r="AB37" i="11" s="1"/>
  <c r="AC65" i="11"/>
  <c r="Z65" i="11" s="1"/>
  <c r="AA65" i="11" s="1"/>
  <c r="AB65" i="11" s="1"/>
  <c r="AC8" i="11"/>
  <c r="Z8" i="11" s="1"/>
  <c r="AA8" i="11" s="1"/>
  <c r="AB8" i="11" s="1"/>
  <c r="AC133" i="11"/>
  <c r="Z133" i="11" s="1"/>
  <c r="AA133" i="11" s="1"/>
  <c r="AB133" i="11" s="1"/>
  <c r="AC21" i="11"/>
  <c r="Z21" i="11" s="1"/>
  <c r="AA21" i="11" s="1"/>
  <c r="AB21" i="11" s="1"/>
  <c r="AC88" i="11"/>
  <c r="Z88" i="11" s="1"/>
  <c r="AA88" i="11" s="1"/>
  <c r="AB88" i="11" s="1"/>
  <c r="AC148" i="11"/>
  <c r="Z148" i="11" s="1"/>
  <c r="AA148" i="11" s="1"/>
  <c r="AB148" i="11" s="1"/>
  <c r="AC92" i="11"/>
  <c r="Z92" i="11" s="1"/>
  <c r="AA92" i="11" s="1"/>
  <c r="AB92" i="11" s="1"/>
  <c r="AC59" i="11"/>
  <c r="Z59" i="11" s="1"/>
  <c r="AA59" i="11" s="1"/>
  <c r="AB59" i="11" s="1"/>
  <c r="AC171" i="11"/>
  <c r="Z171" i="11" s="1"/>
  <c r="AA171" i="11" s="1"/>
  <c r="AB171" i="11" s="1"/>
  <c r="AC115" i="11"/>
  <c r="Z115" i="11" s="1"/>
  <c r="AA115" i="11" s="1"/>
  <c r="AB115" i="11" s="1"/>
  <c r="AC72" i="11"/>
  <c r="Z72" i="11" s="1"/>
  <c r="AA72" i="11" s="1"/>
  <c r="AB72" i="11" s="1"/>
  <c r="AC15" i="11"/>
  <c r="Z15" i="11" s="1"/>
  <c r="AA15" i="11" s="1"/>
  <c r="AB15" i="11" s="1"/>
  <c r="AC195" i="11"/>
  <c r="Z195" i="11" s="1"/>
  <c r="AA195" i="11" s="1"/>
  <c r="AB195" i="11" s="1"/>
  <c r="AC74" i="11"/>
  <c r="Z74" i="11" s="1"/>
  <c r="AA74" i="11" s="1"/>
  <c r="AB74" i="11" s="1"/>
  <c r="AC143" i="11"/>
  <c r="Z143" i="11" s="1"/>
  <c r="AA143" i="11" s="1"/>
  <c r="AB143" i="11" s="1"/>
  <c r="AC44" i="11"/>
  <c r="Z44" i="11" s="1"/>
  <c r="AA44" i="11" s="1"/>
  <c r="AB44" i="11" s="1"/>
  <c r="AC146" i="11"/>
  <c r="Z146" i="11" s="1"/>
  <c r="AA146" i="11" s="1"/>
  <c r="AB146" i="11" s="1"/>
  <c r="AC175" i="11"/>
  <c r="Z175" i="11" s="1"/>
  <c r="AA175" i="11" s="1"/>
  <c r="AB175" i="11" s="1"/>
  <c r="AC182" i="11"/>
  <c r="Z182" i="11" s="1"/>
  <c r="AA182" i="11" s="1"/>
  <c r="AB182" i="11" s="1"/>
  <c r="AC67" i="11"/>
  <c r="Z67" i="11" s="1"/>
  <c r="AA67" i="11" s="1"/>
  <c r="AB67" i="11" s="1"/>
  <c r="AC135" i="11"/>
  <c r="Z135" i="11" s="1"/>
  <c r="AA135" i="11" s="1"/>
  <c r="AB135" i="11" s="1"/>
  <c r="AC79" i="11"/>
  <c r="Z79" i="11" s="1"/>
  <c r="AA79" i="11" s="1"/>
  <c r="AB79" i="11" s="1"/>
  <c r="AC35" i="11"/>
  <c r="Z35" i="11" s="1"/>
  <c r="AA35" i="11" s="1"/>
  <c r="AB35" i="11" s="1"/>
  <c r="AC173" i="11"/>
  <c r="Z173" i="11" s="1"/>
  <c r="AA173" i="11" s="1"/>
  <c r="AB173" i="11" s="1"/>
  <c r="AC108" i="11"/>
  <c r="Z108" i="11" s="1"/>
  <c r="AA108" i="11" s="1"/>
  <c r="AB108" i="11" s="1"/>
  <c r="AC150" i="11"/>
  <c r="Z150" i="11" s="1"/>
  <c r="AA150" i="11" s="1"/>
  <c r="AB150" i="11" s="1"/>
  <c r="AC132" i="11"/>
  <c r="Z132" i="11" s="1"/>
  <c r="AA132" i="11" s="1"/>
  <c r="AB132" i="11" s="1"/>
  <c r="AC45" i="11"/>
  <c r="Z45" i="11" s="1"/>
  <c r="AA45" i="11" s="1"/>
  <c r="AB45" i="11" s="1"/>
  <c r="AC169" i="11"/>
  <c r="Z169" i="11" s="1"/>
  <c r="AA169" i="11" s="1"/>
  <c r="AB169" i="11" s="1"/>
  <c r="AC113" i="11"/>
  <c r="Z113" i="11" s="1"/>
  <c r="AA113" i="11" s="1"/>
  <c r="AB113" i="11" s="1"/>
  <c r="AC70" i="11"/>
  <c r="Z70" i="11" s="1"/>
  <c r="AA70" i="11" s="1"/>
  <c r="AB70" i="11" s="1"/>
  <c r="AC13" i="11"/>
  <c r="Z13" i="11" s="1"/>
  <c r="AA13" i="11" s="1"/>
  <c r="AB13" i="11" s="1"/>
  <c r="AC142" i="11"/>
  <c r="Z142" i="11" s="1"/>
  <c r="AA142" i="11" s="1"/>
  <c r="AB142" i="11" s="1"/>
  <c r="AC116" i="11"/>
  <c r="Z116" i="11" s="1"/>
  <c r="AA116" i="11" s="1"/>
  <c r="AB116" i="11" s="1"/>
  <c r="AC94" i="11"/>
  <c r="Z94" i="11" s="1"/>
  <c r="AA94" i="11" s="1"/>
  <c r="AB94" i="11" s="1"/>
  <c r="AC43" i="11"/>
  <c r="Z43" i="11" s="1"/>
  <c r="AA43" i="11" s="1"/>
  <c r="AB43" i="11" s="1"/>
  <c r="AC167" i="11"/>
  <c r="Z167" i="11" s="1"/>
  <c r="AA167" i="11" s="1"/>
  <c r="AB167" i="11" s="1"/>
  <c r="AC111" i="11"/>
  <c r="Z111" i="11" s="1"/>
  <c r="AA111" i="11" s="1"/>
  <c r="AB111" i="11" s="1"/>
  <c r="AC68" i="11"/>
  <c r="Z68" i="11" s="1"/>
  <c r="AA68" i="11" s="1"/>
  <c r="AB68" i="11" s="1"/>
  <c r="AC11" i="11"/>
  <c r="Z11" i="11" s="1"/>
  <c r="AA11" i="11" s="1"/>
  <c r="AB11" i="11" s="1"/>
  <c r="AC130" i="11"/>
  <c r="Z130" i="11" s="1"/>
  <c r="AA130" i="11" s="1"/>
  <c r="AB130" i="11" s="1"/>
  <c r="AC97" i="11"/>
  <c r="Z97" i="11" s="1"/>
  <c r="AA97" i="11" s="1"/>
  <c r="AB97" i="11" s="1"/>
  <c r="AC166" i="11"/>
  <c r="Z166" i="11" s="1"/>
  <c r="AA166" i="11" s="1"/>
  <c r="AB166" i="11" s="1"/>
  <c r="AC136" i="11"/>
  <c r="Z136" i="11" s="1"/>
  <c r="AA136" i="11" s="1"/>
  <c r="AB136" i="11" s="1"/>
  <c r="AC185" i="11"/>
  <c r="Z185" i="11" s="1"/>
  <c r="AA185" i="11" s="1"/>
  <c r="AB185" i="11" s="1"/>
  <c r="AC154" i="11"/>
  <c r="Z154" i="11" s="1"/>
  <c r="AA154" i="11" s="1"/>
  <c r="AB154" i="11" s="1"/>
  <c r="AC174" i="11"/>
  <c r="Z174" i="11" s="1"/>
  <c r="AA174" i="11" s="1"/>
  <c r="AB174" i="11" s="1"/>
  <c r="AC55" i="11"/>
  <c r="Z55" i="11" s="1"/>
  <c r="AA55" i="11" s="1"/>
  <c r="AB55" i="11" s="1"/>
  <c r="AC22" i="11"/>
  <c r="Z22" i="11" s="1"/>
  <c r="AA22" i="11" s="1"/>
  <c r="AB22" i="11" s="1"/>
  <c r="AC159" i="11"/>
  <c r="Z159" i="11" s="1"/>
  <c r="AA159" i="11" s="1"/>
  <c r="AB159" i="11" s="1"/>
  <c r="AC127" i="11"/>
  <c r="Z127" i="11" s="1"/>
  <c r="AA127" i="11" s="1"/>
  <c r="AB127" i="11" s="1"/>
  <c r="AC95" i="11"/>
  <c r="Z95" i="11" s="1"/>
  <c r="AA95" i="11" s="1"/>
  <c r="AB95" i="11" s="1"/>
  <c r="AC64" i="11"/>
  <c r="Z64" i="11" s="1"/>
  <c r="AA64" i="11" s="1"/>
  <c r="AB64" i="11" s="1"/>
  <c r="AC31" i="11"/>
  <c r="Z31" i="11" s="1"/>
  <c r="AA31" i="11" s="1"/>
  <c r="AB31" i="11" s="1"/>
  <c r="AC118" i="11"/>
  <c r="Z118" i="11" s="1"/>
  <c r="AA118" i="11" s="1"/>
  <c r="AB118" i="11" s="1"/>
  <c r="AC176" i="11"/>
  <c r="Z176" i="11" s="1"/>
  <c r="AA176" i="11" s="1"/>
  <c r="AB176" i="11" s="1"/>
  <c r="AC57" i="11"/>
  <c r="Z57" i="11" s="1"/>
  <c r="AA57" i="11" s="1"/>
  <c r="AB57" i="11" s="1"/>
  <c r="AC161" i="11"/>
  <c r="Z161" i="11" s="1"/>
  <c r="AA161" i="11" s="1"/>
  <c r="AB161" i="11" s="1"/>
  <c r="AC66" i="11"/>
  <c r="Z66" i="11" s="1"/>
  <c r="AA66" i="11" s="1"/>
  <c r="AB66" i="11" s="1"/>
  <c r="AC152" i="11"/>
  <c r="Z152" i="11" s="1"/>
  <c r="AA152" i="11" s="1"/>
  <c r="AB152" i="11" s="1"/>
  <c r="AC104" i="11"/>
  <c r="Z104" i="11" s="1"/>
  <c r="AA104" i="11" s="1"/>
  <c r="AB104" i="11" s="1"/>
  <c r="AC183" i="11"/>
  <c r="Z183" i="11" s="1"/>
  <c r="AA183" i="11" s="1"/>
  <c r="AB183" i="11" s="1"/>
  <c r="AC138" i="11"/>
  <c r="Z138" i="11" s="1"/>
  <c r="AA138" i="11" s="1"/>
  <c r="AB138" i="11" s="1"/>
  <c r="AC172" i="11"/>
  <c r="Z172" i="11" s="1"/>
  <c r="AA172" i="11" s="1"/>
  <c r="AB172" i="11" s="1"/>
  <c r="AC53" i="11"/>
  <c r="Z53" i="11" s="1"/>
  <c r="AA53" i="11" s="1"/>
  <c r="AB53" i="11" s="1"/>
  <c r="AC20" i="11"/>
  <c r="Z20" i="11" s="1"/>
  <c r="AA20" i="11" s="1"/>
  <c r="AB20" i="11" s="1"/>
  <c r="AC157" i="11"/>
  <c r="Z157" i="11" s="1"/>
  <c r="AA157" i="11" s="1"/>
  <c r="AB157" i="11" s="1"/>
  <c r="AC125" i="11"/>
  <c r="Z125" i="11" s="1"/>
  <c r="AA125" i="11" s="1"/>
  <c r="AB125" i="11" s="1"/>
  <c r="AC93" i="11"/>
  <c r="Z93" i="11" s="1"/>
  <c r="AA93" i="11" s="1"/>
  <c r="AB93" i="11" s="1"/>
  <c r="AC62" i="11"/>
  <c r="Z62" i="11" s="1"/>
  <c r="AA62" i="11" s="1"/>
  <c r="AB62" i="11" s="1"/>
  <c r="AC29" i="11"/>
  <c r="Z29" i="11" s="1"/>
  <c r="AA29" i="11" s="1"/>
  <c r="AB29" i="11" s="1"/>
  <c r="AC187" i="11"/>
  <c r="Z187" i="11" s="1"/>
  <c r="AA187" i="11" s="1"/>
  <c r="AB187" i="11" s="1"/>
  <c r="AC170" i="11"/>
  <c r="Z170" i="11" s="1"/>
  <c r="AA170" i="11" s="1"/>
  <c r="AB170" i="11" s="1"/>
  <c r="AC96" i="11"/>
  <c r="Z96" i="11" s="1"/>
  <c r="AA96" i="11" s="1"/>
  <c r="AB96" i="11" s="1"/>
  <c r="AC24" i="11"/>
  <c r="Z24" i="11" s="1"/>
  <c r="AA24" i="11" s="1"/>
  <c r="AB24" i="11" s="1"/>
  <c r="AC129" i="11"/>
  <c r="Z129" i="11" s="1"/>
  <c r="AA129" i="11" s="1"/>
  <c r="AB129" i="11" s="1"/>
  <c r="AC33" i="11"/>
  <c r="Z33" i="11" s="1"/>
  <c r="AA33" i="11" s="1"/>
  <c r="AB33" i="11" s="1"/>
  <c r="AC120" i="11"/>
  <c r="Z120" i="11" s="1"/>
  <c r="AA120" i="11" s="1"/>
  <c r="AB120" i="11" s="1"/>
  <c r="AC98" i="11"/>
  <c r="Z98" i="11" s="1"/>
  <c r="AA98" i="11" s="1"/>
  <c r="AB98" i="11" s="1"/>
  <c r="AC181" i="11"/>
  <c r="Z181" i="11" s="1"/>
  <c r="AA181" i="11" s="1"/>
  <c r="AB181" i="11" s="1"/>
  <c r="AC122" i="11"/>
  <c r="Z122" i="11" s="1"/>
  <c r="AA122" i="11" s="1"/>
  <c r="AB122" i="11" s="1"/>
  <c r="AC156" i="11"/>
  <c r="Z156" i="11" s="1"/>
  <c r="AA156" i="11" s="1"/>
  <c r="AB156" i="11" s="1"/>
  <c r="AB23" i="11"/>
  <c r="AC51" i="11"/>
  <c r="Z51" i="11" s="1"/>
  <c r="AA51" i="11" s="1"/>
  <c r="AB51" i="11" s="1"/>
  <c r="AC18" i="11"/>
  <c r="Z18" i="11" s="1"/>
  <c r="AA18" i="11" s="1"/>
  <c r="AB18" i="11" s="1"/>
  <c r="AC155" i="11"/>
  <c r="Z155" i="11" s="1"/>
  <c r="AA155" i="11" s="1"/>
  <c r="AB155" i="11" s="1"/>
  <c r="AC123" i="11"/>
  <c r="Z123" i="11" s="1"/>
  <c r="AA123" i="11" s="1"/>
  <c r="AB123" i="11" s="1"/>
  <c r="AC91" i="11"/>
  <c r="Z91" i="11" s="1"/>
  <c r="AA91" i="11" s="1"/>
  <c r="AB91" i="11" s="1"/>
  <c r="AC60" i="11"/>
  <c r="Z60" i="11" s="1"/>
  <c r="AA60" i="11" s="1"/>
  <c r="AB60" i="11" s="1"/>
  <c r="AC27" i="11"/>
  <c r="Z27" i="11" s="1"/>
  <c r="AA27" i="11" s="1"/>
  <c r="AB27" i="11" s="1"/>
  <c r="AC86" i="11"/>
  <c r="Z86" i="11" s="1"/>
  <c r="AA86" i="11" s="1"/>
  <c r="AB86" i="11" s="1"/>
  <c r="AC179" i="11"/>
  <c r="Z179" i="11" s="1"/>
  <c r="AA179" i="11" s="1"/>
  <c r="AB179" i="11" s="1"/>
  <c r="AC106" i="11"/>
  <c r="Z106" i="11" s="1"/>
  <c r="AA106" i="11" s="1"/>
  <c r="AB106" i="11" s="1"/>
  <c r="AC140" i="11"/>
  <c r="Z140" i="11" s="1"/>
  <c r="AA140" i="11" s="1"/>
  <c r="AB140" i="11" s="1"/>
  <c r="AC80" i="11"/>
  <c r="Z80" i="11" s="1"/>
  <c r="AA80" i="11" s="1"/>
  <c r="AB80" i="11" s="1"/>
  <c r="AC49" i="11"/>
  <c r="Z49" i="11" s="1"/>
  <c r="AA49" i="11" s="1"/>
  <c r="AB49" i="11" s="1"/>
  <c r="AC16" i="11"/>
  <c r="Z16" i="11" s="1"/>
  <c r="AA16" i="11" s="1"/>
  <c r="AB16" i="11" s="1"/>
  <c r="AC153" i="11"/>
  <c r="Z153" i="11" s="1"/>
  <c r="AA153" i="11" s="1"/>
  <c r="AB153" i="11" s="1"/>
  <c r="AC121" i="11"/>
  <c r="Z121" i="11" s="1"/>
  <c r="AA121" i="11" s="1"/>
  <c r="AB121" i="11" s="1"/>
  <c r="AC89" i="11"/>
  <c r="Z89" i="11" s="1"/>
  <c r="AA89" i="11" s="1"/>
  <c r="AB89" i="11" s="1"/>
  <c r="AC58" i="11"/>
  <c r="Z58" i="11" s="1"/>
  <c r="AA58" i="11" s="1"/>
  <c r="AB58" i="11" s="1"/>
  <c r="AC25" i="11"/>
  <c r="Z25" i="11" s="1"/>
  <c r="AA25" i="11" s="1"/>
  <c r="AB25" i="11" s="1"/>
  <c r="AC82" i="11"/>
  <c r="Z82" i="11" s="1"/>
  <c r="AA82" i="11" s="1"/>
  <c r="AB82" i="11" s="1"/>
  <c r="AC177" i="11"/>
  <c r="Z177" i="11" s="1"/>
  <c r="AA177" i="11" s="1"/>
  <c r="AB177" i="11" s="1"/>
  <c r="AC90" i="11"/>
  <c r="Z90" i="11" s="1"/>
  <c r="AA90" i="11" s="1"/>
  <c r="AB90" i="11" s="1"/>
  <c r="AC124" i="11"/>
  <c r="Z124" i="11" s="1"/>
  <c r="AA124" i="11" s="1"/>
  <c r="AB124" i="11" s="1"/>
  <c r="AC78" i="11"/>
  <c r="Z78" i="11" s="1"/>
  <c r="AA78" i="11" s="1"/>
  <c r="AB78" i="11" s="1"/>
  <c r="AC47" i="11"/>
  <c r="Z47" i="11" s="1"/>
  <c r="AA47" i="11" s="1"/>
  <c r="AB47" i="11" s="1"/>
  <c r="AC14" i="11"/>
  <c r="Z14" i="11" s="1"/>
  <c r="AA14" i="11" s="1"/>
  <c r="AB14" i="11" s="1"/>
  <c r="AC151" i="11"/>
  <c r="Z151" i="11" s="1"/>
  <c r="AA151" i="11" s="1"/>
  <c r="AB151" i="11" s="1"/>
  <c r="AC119" i="11"/>
  <c r="Z119" i="11" s="1"/>
  <c r="AA119" i="11" s="1"/>
  <c r="AB119" i="11" s="1"/>
  <c r="AC87" i="11"/>
  <c r="Z87" i="11" s="1"/>
  <c r="AA87" i="11" s="1"/>
  <c r="AB87" i="11" s="1"/>
  <c r="AC56" i="11"/>
  <c r="Z56" i="11" s="1"/>
  <c r="AA56" i="11" s="1"/>
  <c r="AB56" i="11" s="1"/>
  <c r="L28" i="14"/>
  <c r="L33" i="14"/>
  <c r="L36" i="14"/>
  <c r="L41" i="14"/>
  <c r="L25" i="14"/>
  <c r="L30" i="14"/>
  <c r="L40" i="14"/>
  <c r="L37" i="14"/>
  <c r="L38" i="14"/>
  <c r="L32" i="14"/>
  <c r="L34" i="14"/>
  <c r="L29" i="14"/>
  <c r="L39" i="14"/>
  <c r="L31" i="14"/>
  <c r="L27" i="14"/>
  <c r="L23" i="14"/>
  <c r="L24" i="14"/>
  <c r="L26" i="14"/>
  <c r="L35" i="14"/>
  <c r="H22" i="14"/>
  <c r="H27" i="14" s="1"/>
  <c r="K22" i="14"/>
  <c r="G22" i="14"/>
  <c r="G31" i="14" s="1"/>
  <c r="L52" i="11"/>
  <c r="C52" i="11" s="1"/>
  <c r="I22" i="14"/>
  <c r="I24" i="14" s="1"/>
  <c r="AJ84" i="14"/>
  <c r="AL84" i="14" s="1"/>
  <c r="AJ104" i="14"/>
  <c r="AL104" i="14" s="1"/>
  <c r="E41" i="11"/>
  <c r="AJ3" i="14" s="1"/>
  <c r="AL3" i="14" s="1"/>
  <c r="AJ64" i="14"/>
  <c r="AL64" i="14" s="1"/>
  <c r="AJ24" i="14"/>
  <c r="AL24" i="14" s="1"/>
  <c r="AJ44" i="14"/>
  <c r="AL44" i="14" s="1"/>
  <c r="P28" i="11"/>
  <c r="I6" i="14"/>
  <c r="F22" i="14"/>
  <c r="F35" i="14" s="1"/>
  <c r="E7" i="14"/>
  <c r="I14" i="14"/>
  <c r="E15" i="14"/>
  <c r="I18" i="14"/>
  <c r="I10" i="14"/>
  <c r="E19" i="14"/>
  <c r="E11" i="14"/>
  <c r="E3" i="14"/>
  <c r="I20" i="14"/>
  <c r="I16" i="14"/>
  <c r="I12" i="14"/>
  <c r="I8" i="14"/>
  <c r="I4" i="14"/>
  <c r="E21" i="14"/>
  <c r="E17" i="14"/>
  <c r="E13" i="14"/>
  <c r="E9" i="14"/>
  <c r="E5" i="14"/>
  <c r="I21" i="14"/>
  <c r="I19" i="14"/>
  <c r="I17" i="14"/>
  <c r="I15" i="14"/>
  <c r="I13" i="14"/>
  <c r="I11" i="14"/>
  <c r="I9" i="14"/>
  <c r="I7" i="14"/>
  <c r="I5" i="14"/>
  <c r="E20" i="14"/>
  <c r="E18" i="14"/>
  <c r="E16" i="14"/>
  <c r="E14" i="14"/>
  <c r="E12" i="14"/>
  <c r="E10" i="14"/>
  <c r="E8" i="14"/>
  <c r="E6" i="14"/>
  <c r="F19" i="14"/>
  <c r="F18" i="14"/>
  <c r="F16" i="14"/>
  <c r="F14" i="14"/>
  <c r="F13" i="14"/>
  <c r="F11" i="14"/>
  <c r="F10" i="14"/>
  <c r="F7" i="14"/>
  <c r="F6" i="14"/>
  <c r="O21" i="14"/>
  <c r="H21" i="14"/>
  <c r="O20" i="14"/>
  <c r="H20" i="14"/>
  <c r="O19" i="14"/>
  <c r="H19" i="14"/>
  <c r="O18" i="14"/>
  <c r="H18" i="14"/>
  <c r="O17" i="14"/>
  <c r="H17" i="14"/>
  <c r="O16" i="14"/>
  <c r="H16" i="14"/>
  <c r="O15" i="14"/>
  <c r="H15" i="14"/>
  <c r="O14" i="14"/>
  <c r="H14" i="14"/>
  <c r="O13" i="14"/>
  <c r="H13" i="14"/>
  <c r="O12" i="14"/>
  <c r="H12" i="14"/>
  <c r="O11" i="14"/>
  <c r="H11" i="14"/>
  <c r="O10" i="14"/>
  <c r="H10" i="14"/>
  <c r="O9" i="14"/>
  <c r="H9" i="14"/>
  <c r="O8" i="14"/>
  <c r="H8" i="14"/>
  <c r="O7" i="14"/>
  <c r="H7" i="14"/>
  <c r="O6" i="14"/>
  <c r="H6" i="14"/>
  <c r="O5" i="14"/>
  <c r="H5" i="14"/>
  <c r="O4" i="14"/>
  <c r="H4" i="14"/>
  <c r="F20" i="14"/>
  <c r="F9" i="14"/>
  <c r="F3" i="14"/>
  <c r="F21" i="14"/>
  <c r="F17" i="14"/>
  <c r="F15" i="14"/>
  <c r="F12" i="14"/>
  <c r="F8" i="14"/>
  <c r="F5" i="14"/>
  <c r="N21" i="14"/>
  <c r="G21" i="14"/>
  <c r="N20" i="14"/>
  <c r="G20" i="14"/>
  <c r="N19" i="14"/>
  <c r="G19" i="14"/>
  <c r="N18" i="14"/>
  <c r="G18" i="14"/>
  <c r="N17" i="14"/>
  <c r="G17" i="14"/>
  <c r="N16" i="14"/>
  <c r="G16" i="14"/>
  <c r="N15" i="14"/>
  <c r="G15" i="14"/>
  <c r="N14" i="14"/>
  <c r="G14" i="14"/>
  <c r="N13" i="14"/>
  <c r="G13" i="14"/>
  <c r="N12" i="14"/>
  <c r="G12" i="14"/>
  <c r="N11" i="14"/>
  <c r="G11" i="14"/>
  <c r="N10" i="14"/>
  <c r="G10" i="14"/>
  <c r="N9" i="14"/>
  <c r="G9" i="14"/>
  <c r="N8" i="14"/>
  <c r="G8" i="14"/>
  <c r="N7" i="14"/>
  <c r="G7" i="14"/>
  <c r="N6" i="14"/>
  <c r="G6" i="14"/>
  <c r="N5" i="14"/>
  <c r="G5" i="14"/>
  <c r="N4" i="14"/>
  <c r="G4" i="14"/>
  <c r="E29" i="14"/>
  <c r="E27" i="14"/>
  <c r="E33" i="14"/>
  <c r="E31" i="14"/>
  <c r="E38" i="14"/>
  <c r="E37" i="14"/>
  <c r="E36" i="14"/>
  <c r="E35" i="14"/>
  <c r="E30" i="14"/>
  <c r="E28" i="14"/>
  <c r="E34" i="14"/>
  <c r="E32" i="14"/>
  <c r="E23" i="14"/>
  <c r="E41" i="14"/>
  <c r="E40" i="14"/>
  <c r="E39" i="14"/>
  <c r="E26" i="14"/>
  <c r="E25" i="14"/>
  <c r="Q8" i="11"/>
  <c r="A3" i="15"/>
  <c r="J38" i="14" l="1"/>
  <c r="J39" i="14"/>
  <c r="J34" i="14"/>
  <c r="J26" i="14"/>
  <c r="J36" i="14"/>
  <c r="K42" i="14"/>
  <c r="K44" i="14" s="1"/>
  <c r="J33" i="14"/>
  <c r="AJ62" i="14"/>
  <c r="AL62" i="14" s="1"/>
  <c r="AJ63" i="14"/>
  <c r="AL63" i="14" s="1"/>
  <c r="AJ102" i="14"/>
  <c r="AL102" i="14" s="1"/>
  <c r="AJ103" i="14"/>
  <c r="AL103" i="14" s="1"/>
  <c r="AJ42" i="14"/>
  <c r="AL42" i="14" s="1"/>
  <c r="AJ43" i="14"/>
  <c r="AL43" i="14" s="1"/>
  <c r="AJ82" i="14"/>
  <c r="AL82" i="14" s="1"/>
  <c r="AJ83" i="14"/>
  <c r="AL83" i="14" s="1"/>
  <c r="AJ22" i="14"/>
  <c r="AL22" i="14" s="1"/>
  <c r="AJ23" i="14"/>
  <c r="AL23" i="14" s="1"/>
  <c r="J31" i="14"/>
  <c r="J25" i="14"/>
  <c r="J41" i="14"/>
  <c r="J32" i="14"/>
  <c r="J24" i="14"/>
  <c r="J35" i="14"/>
  <c r="J37" i="14"/>
  <c r="J28" i="14"/>
  <c r="J29" i="14"/>
  <c r="J30" i="14"/>
  <c r="J40" i="14"/>
  <c r="J27" i="14"/>
  <c r="E42" i="14"/>
  <c r="E46" i="14" s="1"/>
  <c r="J42" i="14"/>
  <c r="J55" i="14" s="1"/>
  <c r="F42" i="14"/>
  <c r="Z22" i="14"/>
  <c r="Z38" i="14" s="1"/>
  <c r="H30" i="14"/>
  <c r="H37" i="14"/>
  <c r="H33" i="14"/>
  <c r="H29" i="14"/>
  <c r="H41" i="14"/>
  <c r="H35" i="14"/>
  <c r="H23" i="14"/>
  <c r="H32" i="14"/>
  <c r="H31" i="14"/>
  <c r="H24" i="14"/>
  <c r="H38" i="14"/>
  <c r="H40" i="14"/>
  <c r="H26" i="14"/>
  <c r="K23" i="14"/>
  <c r="K25" i="14"/>
  <c r="K36" i="14"/>
  <c r="K41" i="14"/>
  <c r="K33" i="14"/>
  <c r="K38" i="14"/>
  <c r="K28" i="14"/>
  <c r="K39" i="14"/>
  <c r="K31" i="14"/>
  <c r="K30" i="14"/>
  <c r="K35" i="14"/>
  <c r="K37" i="14"/>
  <c r="K32" i="14"/>
  <c r="K27" i="14"/>
  <c r="K29" i="14"/>
  <c r="K24" i="14"/>
  <c r="K34" i="14"/>
  <c r="K26" i="14"/>
  <c r="K40" i="14"/>
  <c r="H28" i="14"/>
  <c r="H25" i="14"/>
  <c r="H39" i="14"/>
  <c r="H34" i="14"/>
  <c r="I42" i="14"/>
  <c r="I43" i="14" s="1"/>
  <c r="L42" i="14"/>
  <c r="H36" i="14"/>
  <c r="G23" i="14"/>
  <c r="G36" i="14"/>
  <c r="G39" i="14"/>
  <c r="G34" i="14"/>
  <c r="G37" i="14"/>
  <c r="I27" i="14"/>
  <c r="I25" i="14"/>
  <c r="G28" i="14"/>
  <c r="G41" i="14"/>
  <c r="G29" i="14"/>
  <c r="G25" i="14"/>
  <c r="G40" i="14"/>
  <c r="G30" i="14"/>
  <c r="I29" i="14"/>
  <c r="G35" i="14"/>
  <c r="G27" i="14"/>
  <c r="G32" i="14"/>
  <c r="G24" i="14"/>
  <c r="G38" i="14"/>
  <c r="G33" i="14"/>
  <c r="G26" i="14"/>
  <c r="H42" i="14"/>
  <c r="H58" i="14" s="1"/>
  <c r="I33" i="14"/>
  <c r="I26" i="14"/>
  <c r="I23" i="14"/>
  <c r="I36" i="14"/>
  <c r="I32" i="14"/>
  <c r="I39" i="14"/>
  <c r="I37" i="14"/>
  <c r="I34" i="14"/>
  <c r="I31" i="14"/>
  <c r="I40" i="14"/>
  <c r="I38" i="14"/>
  <c r="I28" i="14"/>
  <c r="I41" i="14"/>
  <c r="I35" i="14"/>
  <c r="I30" i="14"/>
  <c r="G42" i="14"/>
  <c r="G49" i="14" s="1"/>
  <c r="M2" i="14"/>
  <c r="F31" i="14"/>
  <c r="F39" i="14"/>
  <c r="F29" i="14"/>
  <c r="F24" i="14"/>
  <c r="F38" i="14"/>
  <c r="F28" i="14"/>
  <c r="F27" i="14"/>
  <c r="F23" i="14"/>
  <c r="F32" i="14"/>
  <c r="F36" i="14"/>
  <c r="F30" i="14"/>
  <c r="F33" i="14"/>
  <c r="F26" i="14"/>
  <c r="F41" i="14"/>
  <c r="F37" i="14"/>
  <c r="F34" i="14"/>
  <c r="F40" i="14"/>
  <c r="F25" i="14"/>
  <c r="R8" i="11"/>
  <c r="A4" i="15"/>
  <c r="K58" i="14" l="1"/>
  <c r="K49" i="14"/>
  <c r="K53" i="14"/>
  <c r="K52" i="14"/>
  <c r="K51" i="14"/>
  <c r="K56" i="14"/>
  <c r="K47" i="14"/>
  <c r="K61" i="14"/>
  <c r="K57" i="14"/>
  <c r="K60" i="14"/>
  <c r="K55" i="14"/>
  <c r="K45" i="14"/>
  <c r="K54" i="14"/>
  <c r="K50" i="14"/>
  <c r="K59" i="14"/>
  <c r="K43" i="14"/>
  <c r="K48" i="14"/>
  <c r="K46" i="14"/>
  <c r="K62" i="14"/>
  <c r="K71" i="14" s="1"/>
  <c r="E43" i="14"/>
  <c r="E47" i="14"/>
  <c r="E59" i="14"/>
  <c r="J58" i="14"/>
  <c r="J45" i="14"/>
  <c r="E51" i="14"/>
  <c r="E53" i="14"/>
  <c r="E61" i="14"/>
  <c r="E58" i="14"/>
  <c r="E45" i="14"/>
  <c r="E55" i="14"/>
  <c r="J46" i="14"/>
  <c r="J52" i="14"/>
  <c r="E57" i="14"/>
  <c r="J59" i="14"/>
  <c r="E54" i="14"/>
  <c r="J61" i="14"/>
  <c r="J56" i="14"/>
  <c r="E60" i="14"/>
  <c r="J44" i="14"/>
  <c r="J43" i="14"/>
  <c r="E48" i="14"/>
  <c r="J57" i="14"/>
  <c r="J49" i="14"/>
  <c r="E52" i="14"/>
  <c r="J47" i="14"/>
  <c r="E50" i="14"/>
  <c r="E44" i="14"/>
  <c r="E49" i="14"/>
  <c r="J48" i="14"/>
  <c r="J50" i="14"/>
  <c r="J60" i="14"/>
  <c r="J54" i="14"/>
  <c r="J51" i="14"/>
  <c r="E56" i="14"/>
  <c r="F45" i="14"/>
  <c r="F55" i="14"/>
  <c r="F48" i="14"/>
  <c r="F59" i="14"/>
  <c r="F54" i="14"/>
  <c r="F51" i="14"/>
  <c r="F50" i="14"/>
  <c r="F53" i="14"/>
  <c r="F60" i="14"/>
  <c r="F49" i="14"/>
  <c r="F44" i="14"/>
  <c r="F43" i="14"/>
  <c r="F47" i="14"/>
  <c r="F56" i="14"/>
  <c r="F46" i="14"/>
  <c r="F58" i="14"/>
  <c r="F61" i="14"/>
  <c r="F57" i="14"/>
  <c r="F52" i="14"/>
  <c r="E62" i="14"/>
  <c r="E66" i="14" s="1"/>
  <c r="J53" i="14"/>
  <c r="F62" i="14"/>
  <c r="Z33" i="14"/>
  <c r="Z24" i="14"/>
  <c r="Z40" i="14"/>
  <c r="Z37" i="14"/>
  <c r="Z27" i="14"/>
  <c r="Z35" i="14"/>
  <c r="Z31" i="14"/>
  <c r="Z41" i="14"/>
  <c r="Z26" i="14"/>
  <c r="Z25" i="14"/>
  <c r="Z30" i="14"/>
  <c r="Z23" i="14"/>
  <c r="Z32" i="14"/>
  <c r="Z39" i="14"/>
  <c r="Z36" i="14"/>
  <c r="Z34" i="14"/>
  <c r="Z29" i="14"/>
  <c r="Z28" i="14"/>
  <c r="I59" i="14"/>
  <c r="I52" i="14"/>
  <c r="I48" i="14"/>
  <c r="I61" i="14"/>
  <c r="I57" i="14"/>
  <c r="I47" i="14"/>
  <c r="I56" i="14"/>
  <c r="I54" i="14"/>
  <c r="I44" i="14"/>
  <c r="I45" i="14"/>
  <c r="I46" i="14"/>
  <c r="I50" i="14"/>
  <c r="I60" i="14"/>
  <c r="I58" i="14"/>
  <c r="I51" i="14"/>
  <c r="I49" i="14"/>
  <c r="I53" i="14"/>
  <c r="I55" i="14"/>
  <c r="L45" i="14"/>
  <c r="L50" i="14"/>
  <c r="L44" i="14"/>
  <c r="L54" i="14"/>
  <c r="L59" i="14"/>
  <c r="L60" i="14"/>
  <c r="L52" i="14"/>
  <c r="L55" i="14"/>
  <c r="L46" i="14"/>
  <c r="L51" i="14"/>
  <c r="L57" i="14"/>
  <c r="L43" i="14"/>
  <c r="L49" i="14"/>
  <c r="L58" i="14"/>
  <c r="L47" i="14"/>
  <c r="L61" i="14"/>
  <c r="L56" i="14"/>
  <c r="L53" i="14"/>
  <c r="L48" i="14"/>
  <c r="I62" i="14"/>
  <c r="I73" i="14" s="1"/>
  <c r="L62" i="14"/>
  <c r="J82" i="14"/>
  <c r="J62" i="14"/>
  <c r="H50" i="14"/>
  <c r="H47" i="14"/>
  <c r="H53" i="14"/>
  <c r="H43" i="14"/>
  <c r="H44" i="14"/>
  <c r="H56" i="14"/>
  <c r="H49" i="14"/>
  <c r="H54" i="14"/>
  <c r="H57" i="14"/>
  <c r="H48" i="14"/>
  <c r="H61" i="14"/>
  <c r="H46" i="14"/>
  <c r="H59" i="14"/>
  <c r="H51" i="14"/>
  <c r="H45" i="14"/>
  <c r="H52" i="14"/>
  <c r="H60" i="14"/>
  <c r="G61" i="14"/>
  <c r="H55" i="14"/>
  <c r="G47" i="14"/>
  <c r="G44" i="14"/>
  <c r="G60" i="14"/>
  <c r="G50" i="14"/>
  <c r="G48" i="14"/>
  <c r="G56" i="14"/>
  <c r="G45" i="14"/>
  <c r="G54" i="14"/>
  <c r="G51" i="14"/>
  <c r="G58" i="14"/>
  <c r="G46" i="14"/>
  <c r="G43" i="14"/>
  <c r="G53" i="14"/>
  <c r="G55" i="14"/>
  <c r="G59" i="14"/>
  <c r="G57" i="14"/>
  <c r="G52" i="14"/>
  <c r="G62" i="14"/>
  <c r="G77" i="14" s="1"/>
  <c r="H62" i="14"/>
  <c r="H80" i="14" s="1"/>
  <c r="M23" i="14"/>
  <c r="M121" i="14"/>
  <c r="M104" i="14"/>
  <c r="M78" i="14"/>
  <c r="M117" i="14"/>
  <c r="M53" i="14"/>
  <c r="M108" i="14"/>
  <c r="M99" i="14"/>
  <c r="M35" i="14"/>
  <c r="M120" i="14"/>
  <c r="M68" i="14"/>
  <c r="M74" i="14"/>
  <c r="M111" i="14"/>
  <c r="M47" i="14"/>
  <c r="M80" i="14"/>
  <c r="M70" i="14"/>
  <c r="M109" i="14"/>
  <c r="M45" i="14"/>
  <c r="M92" i="14"/>
  <c r="M91" i="14"/>
  <c r="M27" i="14"/>
  <c r="M88" i="14"/>
  <c r="M52" i="14"/>
  <c r="M66" i="14"/>
  <c r="M39" i="14"/>
  <c r="M76" i="14"/>
  <c r="M40" i="14"/>
  <c r="M31" i="14"/>
  <c r="M105" i="14"/>
  <c r="M89" i="14"/>
  <c r="M73" i="14"/>
  <c r="M56" i="14"/>
  <c r="M54" i="14"/>
  <c r="M93" i="14"/>
  <c r="M29" i="14"/>
  <c r="M60" i="14"/>
  <c r="M75" i="14"/>
  <c r="M97" i="14"/>
  <c r="M102" i="14"/>
  <c r="M114" i="14"/>
  <c r="M50" i="14"/>
  <c r="M87" i="14"/>
  <c r="M22" i="14"/>
  <c r="M119" i="14"/>
  <c r="M37" i="14"/>
  <c r="M58" i="14"/>
  <c r="M57" i="14"/>
  <c r="M48" i="14"/>
  <c r="M46" i="14"/>
  <c r="M85" i="14"/>
  <c r="M96" i="14"/>
  <c r="M44" i="14"/>
  <c r="M67" i="14"/>
  <c r="M81" i="14"/>
  <c r="M86" i="14"/>
  <c r="M106" i="14"/>
  <c r="M42" i="14"/>
  <c r="M79" i="14"/>
  <c r="M61" i="14"/>
  <c r="M84" i="14"/>
  <c r="M72" i="14"/>
  <c r="M28" i="14"/>
  <c r="M41" i="14"/>
  <c r="M24" i="14"/>
  <c r="M38" i="14"/>
  <c r="M77" i="14"/>
  <c r="M64" i="14"/>
  <c r="M36" i="14"/>
  <c r="M59" i="14"/>
  <c r="M65" i="14"/>
  <c r="M116" i="14"/>
  <c r="M98" i="14"/>
  <c r="M34" i="14"/>
  <c r="M71" i="14"/>
  <c r="M94" i="14"/>
  <c r="M55" i="14"/>
  <c r="M62" i="14"/>
  <c r="M113" i="14"/>
  <c r="M25" i="14"/>
  <c r="M118" i="14"/>
  <c r="M30" i="14"/>
  <c r="M69" i="14"/>
  <c r="M32" i="14"/>
  <c r="M115" i="14"/>
  <c r="M51" i="14"/>
  <c r="M49" i="14"/>
  <c r="M100" i="14"/>
  <c r="M90" i="14"/>
  <c r="M26" i="14"/>
  <c r="M63" i="14"/>
  <c r="M112" i="14"/>
  <c r="M110" i="14"/>
  <c r="M107" i="14"/>
  <c r="M43" i="14"/>
  <c r="M33" i="14"/>
  <c r="M82" i="14"/>
  <c r="M103" i="14"/>
  <c r="M101" i="14"/>
  <c r="M83" i="14"/>
  <c r="M95" i="14"/>
  <c r="M3" i="14"/>
  <c r="M15" i="14"/>
  <c r="M9" i="14"/>
  <c r="M4" i="14"/>
  <c r="M10" i="14"/>
  <c r="M21" i="14"/>
  <c r="M8" i="14"/>
  <c r="M20" i="14"/>
  <c r="M19" i="14"/>
  <c r="M14" i="14"/>
  <c r="M5" i="14"/>
  <c r="M12" i="14"/>
  <c r="M18" i="14"/>
  <c r="M13" i="14"/>
  <c r="M7" i="14"/>
  <c r="M17" i="14"/>
  <c r="M11" i="14"/>
  <c r="M16" i="14"/>
  <c r="M6" i="14"/>
  <c r="S8" i="11"/>
  <c r="A5" i="15"/>
  <c r="K66" i="14" l="1"/>
  <c r="K68" i="14"/>
  <c r="K73" i="14"/>
  <c r="K63" i="14"/>
  <c r="K74" i="14"/>
  <c r="K77" i="14"/>
  <c r="K80" i="14"/>
  <c r="K72" i="14"/>
  <c r="K69" i="14"/>
  <c r="K67" i="14"/>
  <c r="K75" i="14"/>
  <c r="K81" i="14"/>
  <c r="K65" i="14"/>
  <c r="K79" i="14"/>
  <c r="K70" i="14"/>
  <c r="K76" i="14"/>
  <c r="K78" i="14"/>
  <c r="E82" i="14"/>
  <c r="E87" i="14" s="1"/>
  <c r="K64" i="14"/>
  <c r="E80" i="14"/>
  <c r="E69" i="14"/>
  <c r="E63" i="14"/>
  <c r="E81" i="14"/>
  <c r="E73" i="14"/>
  <c r="E64" i="14"/>
  <c r="E65" i="14"/>
  <c r="E70" i="14"/>
  <c r="E77" i="14"/>
  <c r="E75" i="14"/>
  <c r="E72" i="14"/>
  <c r="E68" i="14"/>
  <c r="E71" i="14"/>
  <c r="E67" i="14"/>
  <c r="E76" i="14"/>
  <c r="F78" i="14"/>
  <c r="F80" i="14"/>
  <c r="F72" i="14"/>
  <c r="F63" i="14"/>
  <c r="F67" i="14"/>
  <c r="F81" i="14"/>
  <c r="F70" i="14"/>
  <c r="F65" i="14"/>
  <c r="F77" i="14"/>
  <c r="F66" i="14"/>
  <c r="F74" i="14"/>
  <c r="F73" i="14"/>
  <c r="F64" i="14"/>
  <c r="F76" i="14"/>
  <c r="F69" i="14"/>
  <c r="F68" i="14"/>
  <c r="F79" i="14"/>
  <c r="F71" i="14"/>
  <c r="F75" i="14"/>
  <c r="K82" i="14"/>
  <c r="K93" i="14" s="1"/>
  <c r="E79" i="14"/>
  <c r="F82" i="14"/>
  <c r="E78" i="14"/>
  <c r="E74" i="14"/>
  <c r="I71" i="14"/>
  <c r="I74" i="14"/>
  <c r="I81" i="14"/>
  <c r="I64" i="14"/>
  <c r="I68" i="14"/>
  <c r="I70" i="14"/>
  <c r="I75" i="14"/>
  <c r="I69" i="14"/>
  <c r="I80" i="14"/>
  <c r="I78" i="14"/>
  <c r="I79" i="14"/>
  <c r="I77" i="14"/>
  <c r="I65" i="14"/>
  <c r="I63" i="14"/>
  <c r="I76" i="14"/>
  <c r="I67" i="14"/>
  <c r="I66" i="14"/>
  <c r="I72" i="14"/>
  <c r="I82" i="14"/>
  <c r="I97" i="14" s="1"/>
  <c r="L82" i="14"/>
  <c r="L63" i="14"/>
  <c r="L65" i="14"/>
  <c r="L68" i="14"/>
  <c r="L73" i="14"/>
  <c r="L78" i="14"/>
  <c r="L76" i="14"/>
  <c r="L81" i="14"/>
  <c r="L64" i="14"/>
  <c r="L71" i="14"/>
  <c r="L72" i="14"/>
  <c r="L79" i="14"/>
  <c r="L75" i="14"/>
  <c r="L67" i="14"/>
  <c r="L66" i="14"/>
  <c r="L80" i="14"/>
  <c r="L77" i="14"/>
  <c r="L70" i="14"/>
  <c r="L74" i="14"/>
  <c r="L69" i="14"/>
  <c r="J67" i="14"/>
  <c r="J78" i="14"/>
  <c r="J65" i="14"/>
  <c r="J74" i="14"/>
  <c r="J79" i="14"/>
  <c r="J66" i="14"/>
  <c r="J64" i="14"/>
  <c r="J69" i="14"/>
  <c r="J70" i="14"/>
  <c r="J76" i="14"/>
  <c r="J71" i="14"/>
  <c r="J80" i="14"/>
  <c r="J81" i="14"/>
  <c r="J68" i="14"/>
  <c r="J72" i="14"/>
  <c r="J77" i="14"/>
  <c r="J63" i="14"/>
  <c r="J73" i="14"/>
  <c r="J75" i="14"/>
  <c r="J90" i="14"/>
  <c r="J91" i="14"/>
  <c r="J85" i="14"/>
  <c r="J97" i="14"/>
  <c r="J96" i="14"/>
  <c r="J86" i="14"/>
  <c r="J83" i="14"/>
  <c r="J88" i="14"/>
  <c r="J101" i="14"/>
  <c r="J84" i="14"/>
  <c r="J100" i="14"/>
  <c r="J98" i="14"/>
  <c r="J89" i="14"/>
  <c r="J93" i="14"/>
  <c r="J87" i="14"/>
  <c r="J95" i="14"/>
  <c r="J99" i="14"/>
  <c r="J94" i="14"/>
  <c r="J92" i="14"/>
  <c r="H82" i="14"/>
  <c r="H84" i="14" s="1"/>
  <c r="H73" i="14"/>
  <c r="H65" i="14"/>
  <c r="H64" i="14"/>
  <c r="H81" i="14"/>
  <c r="H72" i="14"/>
  <c r="H70" i="14"/>
  <c r="H71" i="14"/>
  <c r="H78" i="14"/>
  <c r="H69" i="14"/>
  <c r="H63" i="14"/>
  <c r="H74" i="14"/>
  <c r="H75" i="14"/>
  <c r="H76" i="14"/>
  <c r="H68" i="14"/>
  <c r="H67" i="14"/>
  <c r="H79" i="14"/>
  <c r="H77" i="14"/>
  <c r="H66" i="14"/>
  <c r="G71" i="14"/>
  <c r="G80" i="14"/>
  <c r="G63" i="14"/>
  <c r="G69" i="14"/>
  <c r="G65" i="14"/>
  <c r="G73" i="14"/>
  <c r="G74" i="14"/>
  <c r="G67" i="14"/>
  <c r="G79" i="14"/>
  <c r="G70" i="14"/>
  <c r="G72" i="14"/>
  <c r="G76" i="14"/>
  <c r="G66" i="14"/>
  <c r="G81" i="14"/>
  <c r="G64" i="14"/>
  <c r="G68" i="14"/>
  <c r="G75" i="14"/>
  <c r="G78" i="14"/>
  <c r="G82" i="14"/>
  <c r="F102" i="14"/>
  <c r="A6" i="15"/>
  <c r="E99" i="14" l="1"/>
  <c r="E91" i="14"/>
  <c r="E100" i="14"/>
  <c r="E88" i="14"/>
  <c r="E96" i="14"/>
  <c r="E86" i="14"/>
  <c r="E84" i="14"/>
  <c r="E98" i="14"/>
  <c r="E101" i="14"/>
  <c r="E93" i="14"/>
  <c r="E90" i="14"/>
  <c r="E95" i="14"/>
  <c r="E83" i="14"/>
  <c r="E97" i="14"/>
  <c r="E94" i="14"/>
  <c r="E89" i="14"/>
  <c r="E92" i="14"/>
  <c r="E85" i="14"/>
  <c r="K94" i="14"/>
  <c r="K89" i="14"/>
  <c r="K98" i="14"/>
  <c r="K86" i="14"/>
  <c r="K95" i="14"/>
  <c r="K97" i="14"/>
  <c r="K87" i="14"/>
  <c r="K101" i="14"/>
  <c r="K90" i="14"/>
  <c r="K83" i="14"/>
  <c r="K96" i="14"/>
  <c r="K91" i="14"/>
  <c r="K92" i="14"/>
  <c r="K85" i="14"/>
  <c r="F108" i="14"/>
  <c r="F119" i="14"/>
  <c r="F112" i="14"/>
  <c r="F107" i="14"/>
  <c r="F115" i="14"/>
  <c r="F105" i="14"/>
  <c r="F109" i="14"/>
  <c r="F121" i="14"/>
  <c r="F116" i="14"/>
  <c r="F111" i="14"/>
  <c r="F110" i="14"/>
  <c r="F103" i="14"/>
  <c r="F104" i="14"/>
  <c r="F106" i="14"/>
  <c r="F117" i="14"/>
  <c r="F114" i="14"/>
  <c r="F120" i="14"/>
  <c r="F118" i="14"/>
  <c r="F113" i="14"/>
  <c r="E102" i="14"/>
  <c r="E118" i="14" s="1"/>
  <c r="J102" i="14"/>
  <c r="K99" i="14"/>
  <c r="K88" i="14"/>
  <c r="F93" i="14"/>
  <c r="F99" i="14"/>
  <c r="F101" i="14"/>
  <c r="F83" i="14"/>
  <c r="F86" i="14"/>
  <c r="F94" i="14"/>
  <c r="F97" i="14"/>
  <c r="F87" i="14"/>
  <c r="F91" i="14"/>
  <c r="F89" i="14"/>
  <c r="F84" i="14"/>
  <c r="F88" i="14"/>
  <c r="F96" i="14"/>
  <c r="F90" i="14"/>
  <c r="F85" i="14"/>
  <c r="F92" i="14"/>
  <c r="F95" i="14"/>
  <c r="F98" i="14"/>
  <c r="F100" i="14"/>
  <c r="K84" i="14"/>
  <c r="K100" i="14"/>
  <c r="T8" i="11"/>
  <c r="U5" i="11" s="1"/>
  <c r="I90" i="14"/>
  <c r="I98" i="14"/>
  <c r="I100" i="14"/>
  <c r="I99" i="14"/>
  <c r="I96" i="14"/>
  <c r="I101" i="14"/>
  <c r="I92" i="14"/>
  <c r="I88" i="14"/>
  <c r="I83" i="14"/>
  <c r="I93" i="14"/>
  <c r="I95" i="14"/>
  <c r="I85" i="14"/>
  <c r="I86" i="14"/>
  <c r="I84" i="14"/>
  <c r="I94" i="14"/>
  <c r="I87" i="14"/>
  <c r="I91" i="14"/>
  <c r="I89" i="14"/>
  <c r="L87" i="14"/>
  <c r="L98" i="14"/>
  <c r="L86" i="14"/>
  <c r="L92" i="14"/>
  <c r="L84" i="14"/>
  <c r="L90" i="14"/>
  <c r="L99" i="14"/>
  <c r="L83" i="14"/>
  <c r="L89" i="14"/>
  <c r="L94" i="14"/>
  <c r="L100" i="14"/>
  <c r="L91" i="14"/>
  <c r="L97" i="14"/>
  <c r="L93" i="14"/>
  <c r="L88" i="14"/>
  <c r="L85" i="14"/>
  <c r="L96" i="14"/>
  <c r="L95" i="14"/>
  <c r="L101" i="14"/>
  <c r="H102" i="14"/>
  <c r="H121" i="14" s="1"/>
  <c r="K102" i="14"/>
  <c r="I102" i="14"/>
  <c r="I121" i="14" s="1"/>
  <c r="L102" i="14"/>
  <c r="H83" i="14"/>
  <c r="H100" i="14"/>
  <c r="H93" i="14"/>
  <c r="H95" i="14"/>
  <c r="H99" i="14"/>
  <c r="H86" i="14"/>
  <c r="H96" i="14"/>
  <c r="H88" i="14"/>
  <c r="H89" i="14"/>
  <c r="H97" i="14"/>
  <c r="H92" i="14"/>
  <c r="H101" i="14"/>
  <c r="H85" i="14"/>
  <c r="H98" i="14"/>
  <c r="H94" i="14"/>
  <c r="H90" i="14"/>
  <c r="H87" i="14"/>
  <c r="H91" i="14"/>
  <c r="G96" i="14"/>
  <c r="G94" i="14"/>
  <c r="G85" i="14"/>
  <c r="G87" i="14"/>
  <c r="G89" i="14"/>
  <c r="G95" i="14"/>
  <c r="G91" i="14"/>
  <c r="G86" i="14"/>
  <c r="G93" i="14"/>
  <c r="G98" i="14"/>
  <c r="G100" i="14"/>
  <c r="G97" i="14"/>
  <c r="G90" i="14"/>
  <c r="G84" i="14"/>
  <c r="G101" i="14"/>
  <c r="G88" i="14"/>
  <c r="G83" i="14"/>
  <c r="G92" i="14"/>
  <c r="G99" i="14"/>
  <c r="G102" i="14"/>
  <c r="A7" i="15"/>
  <c r="E113" i="14" l="1"/>
  <c r="E109" i="14"/>
  <c r="E107" i="14"/>
  <c r="E105" i="14"/>
  <c r="E104" i="14"/>
  <c r="E111" i="14"/>
  <c r="E120" i="14"/>
  <c r="E116" i="14"/>
  <c r="E106" i="14"/>
  <c r="E121" i="14"/>
  <c r="E108" i="14"/>
  <c r="E110" i="14"/>
  <c r="E112" i="14"/>
  <c r="E114" i="14"/>
  <c r="E117" i="14"/>
  <c r="J106" i="14"/>
  <c r="J115" i="14"/>
  <c r="J121" i="14"/>
  <c r="J119" i="14"/>
  <c r="J103" i="14"/>
  <c r="J108" i="14"/>
  <c r="J111" i="14"/>
  <c r="J112" i="14"/>
  <c r="J117" i="14"/>
  <c r="J113" i="14"/>
  <c r="J109" i="14"/>
  <c r="J110" i="14"/>
  <c r="J107" i="14"/>
  <c r="J116" i="14"/>
  <c r="J105" i="14"/>
  <c r="J114" i="14"/>
  <c r="J118" i="14"/>
  <c r="J104" i="14"/>
  <c r="J120" i="14"/>
  <c r="E119" i="14"/>
  <c r="E115" i="14"/>
  <c r="E103" i="14"/>
  <c r="I106" i="14"/>
  <c r="I112" i="14"/>
  <c r="I116" i="14"/>
  <c r="I103" i="14"/>
  <c r="H119" i="14"/>
  <c r="I119" i="14"/>
  <c r="I115" i="14"/>
  <c r="I107" i="14"/>
  <c r="I120" i="14"/>
  <c r="I113" i="14"/>
  <c r="I109" i="14"/>
  <c r="I114" i="14"/>
  <c r="I104" i="14"/>
  <c r="I111" i="14"/>
  <c r="I105" i="14"/>
  <c r="I110" i="14"/>
  <c r="I117" i="14"/>
  <c r="I118" i="14"/>
  <c r="H108" i="14"/>
  <c r="H120" i="14"/>
  <c r="H109" i="14"/>
  <c r="H116" i="14"/>
  <c r="H110" i="14"/>
  <c r="H103" i="14"/>
  <c r="H115" i="14"/>
  <c r="L103" i="14"/>
  <c r="L121" i="14"/>
  <c r="L113" i="14"/>
  <c r="L105" i="14"/>
  <c r="L108" i="14"/>
  <c r="L116" i="14"/>
  <c r="L120" i="14"/>
  <c r="L106" i="14"/>
  <c r="L111" i="14"/>
  <c r="L112" i="14"/>
  <c r="L115" i="14"/>
  <c r="L109" i="14"/>
  <c r="L107" i="14"/>
  <c r="L118" i="14"/>
  <c r="L117" i="14"/>
  <c r="L104" i="14"/>
  <c r="L114" i="14"/>
  <c r="L110" i="14"/>
  <c r="L119" i="14"/>
  <c r="H118" i="14"/>
  <c r="H106" i="14"/>
  <c r="H111" i="14"/>
  <c r="H105" i="14"/>
  <c r="H117" i="14"/>
  <c r="H114" i="14"/>
  <c r="K106" i="14"/>
  <c r="K118" i="14"/>
  <c r="K105" i="14"/>
  <c r="K108" i="14"/>
  <c r="K103" i="14"/>
  <c r="K113" i="14"/>
  <c r="K119" i="14"/>
  <c r="K110" i="14"/>
  <c r="K116" i="14"/>
  <c r="K111" i="14"/>
  <c r="K121" i="14"/>
  <c r="K114" i="14"/>
  <c r="K115" i="14"/>
  <c r="K112" i="14"/>
  <c r="K109" i="14"/>
  <c r="K107" i="14"/>
  <c r="K104" i="14"/>
  <c r="K117" i="14"/>
  <c r="K120" i="14"/>
  <c r="H104" i="14"/>
  <c r="H112" i="14"/>
  <c r="H107" i="14"/>
  <c r="H113" i="14"/>
  <c r="I108" i="14"/>
  <c r="G121" i="14"/>
  <c r="G119" i="14"/>
  <c r="G103" i="14"/>
  <c r="G106" i="14"/>
  <c r="G120" i="14"/>
  <c r="G117" i="14"/>
  <c r="G104" i="14"/>
  <c r="G114" i="14"/>
  <c r="G108" i="14"/>
  <c r="G115" i="14"/>
  <c r="G105" i="14"/>
  <c r="G112" i="14"/>
  <c r="G110" i="14"/>
  <c r="G109" i="14"/>
  <c r="G116" i="14"/>
  <c r="G118" i="14"/>
  <c r="G113" i="14"/>
  <c r="G107" i="14"/>
  <c r="G111" i="14"/>
  <c r="A8" i="15"/>
  <c r="A9" i="15" l="1"/>
  <c r="A10" i="15" l="1"/>
  <c r="A11" i="15" l="1"/>
  <c r="A12" i="15" l="1"/>
  <c r="M6" i="11"/>
  <c r="M8" i="11"/>
  <c r="C8" i="11" s="1"/>
  <c r="M13" i="11"/>
  <c r="C13" i="11" s="1" a="1"/>
  <c r="C13" i="11" s="1"/>
  <c r="M14" i="11"/>
  <c r="C14" i="11" s="1" a="1"/>
  <c r="C14" i="11" s="1"/>
  <c r="M15" i="11"/>
  <c r="C15" i="11" s="1" a="1"/>
  <c r="C15" i="11" s="1"/>
  <c r="M16" i="11"/>
  <c r="C16" i="11" s="1" a="1"/>
  <c r="C16" i="11" s="1"/>
  <c r="M17" i="11"/>
  <c r="C17" i="11" s="1" a="1"/>
  <c r="C17" i="11" s="1"/>
  <c r="M18" i="11"/>
  <c r="C18" i="11" s="1" a="1"/>
  <c r="C18" i="11" s="1"/>
  <c r="M19" i="11"/>
  <c r="C19" i="11" s="1" a="1"/>
  <c r="C19" i="11" s="1"/>
  <c r="M20" i="11"/>
  <c r="C20" i="11" s="1" a="1"/>
  <c r="C20" i="11" s="1"/>
  <c r="M21" i="11"/>
  <c r="C21" i="11" s="1" a="1"/>
  <c r="C21" i="11" s="1"/>
  <c r="M22" i="11"/>
  <c r="C22" i="11" s="1" a="1"/>
  <c r="C22" i="11" s="1"/>
  <c r="M23" i="11"/>
  <c r="C23" i="11" s="1" a="1"/>
  <c r="C23" i="11" s="1"/>
  <c r="M24" i="11"/>
  <c r="C24" i="11" s="1" a="1"/>
  <c r="C24" i="11" s="1"/>
  <c r="M25" i="11"/>
  <c r="C25" i="11" s="1" a="1"/>
  <c r="C25" i="11" s="1"/>
  <c r="M26" i="11"/>
  <c r="C26" i="11" s="1" a="1"/>
  <c r="C26" i="11" s="1"/>
  <c r="M27" i="11"/>
  <c r="C27" i="11" s="1" a="1"/>
  <c r="C27" i="11" s="1"/>
  <c r="M28" i="11"/>
  <c r="C28" i="11" s="1" a="1"/>
  <c r="C28" i="11" s="1"/>
  <c r="M29" i="11"/>
  <c r="C29" i="11" s="1" a="1"/>
  <c r="C29" i="11" s="1"/>
  <c r="M31" i="11"/>
  <c r="C31" i="11" s="1" a="1"/>
  <c r="C31" i="11" s="1"/>
  <c r="M32" i="11"/>
  <c r="C32" i="11" s="1" a="1"/>
  <c r="C32" i="11" s="1"/>
  <c r="M33" i="11"/>
  <c r="C33" i="11" s="1" a="1"/>
  <c r="C33" i="11" s="1"/>
  <c r="M34" i="11"/>
  <c r="C34" i="11" s="1" a="1"/>
  <c r="C34" i="11" s="1"/>
  <c r="M35" i="11"/>
  <c r="C35" i="11" s="1" a="1"/>
  <c r="C35" i="11" s="1"/>
  <c r="M36" i="11"/>
  <c r="C36" i="11" s="1" a="1"/>
  <c r="C36" i="11" s="1"/>
  <c r="M37" i="11"/>
  <c r="C37" i="11" s="1" a="1"/>
  <c r="C37" i="11" s="1"/>
  <c r="M38" i="11"/>
  <c r="C38" i="11" s="1" a="1"/>
  <c r="C38" i="11" s="1"/>
  <c r="M39" i="11"/>
  <c r="C39" i="11" s="1" a="1"/>
  <c r="C39" i="11" s="1"/>
  <c r="M40" i="11"/>
  <c r="C40" i="11" s="1" a="1"/>
  <c r="C40" i="11" s="1"/>
  <c r="M7" i="11"/>
  <c r="C7" i="11" s="1"/>
  <c r="AF82" i="14"/>
  <c r="AF22" i="14"/>
  <c r="AE102" i="14"/>
  <c r="AC62" i="14"/>
  <c r="AC42" i="14"/>
  <c r="AC22" i="14"/>
  <c r="AB102" i="14"/>
  <c r="AB82" i="14"/>
  <c r="AB62" i="14"/>
  <c r="AB42" i="14"/>
  <c r="AB22" i="14"/>
  <c r="AB2" i="14"/>
  <c r="AA82" i="14"/>
  <c r="AA22" i="14"/>
  <c r="S28" i="11"/>
  <c r="R28" i="11"/>
  <c r="Q28" i="11"/>
  <c r="Y2" i="14"/>
  <c r="P17" i="11"/>
  <c r="Y5" i="14" l="1"/>
  <c r="Y21" i="14"/>
  <c r="Y15" i="14"/>
  <c r="Y10" i="14"/>
  <c r="Y8" i="14"/>
  <c r="Y3" i="14"/>
  <c r="Y7" i="14"/>
  <c r="Y18" i="14"/>
  <c r="Y12" i="14"/>
  <c r="Y16" i="14"/>
  <c r="Y20" i="14"/>
  <c r="Y6" i="14"/>
  <c r="Y4" i="14"/>
  <c r="Y17" i="14"/>
  <c r="Y11" i="14"/>
  <c r="Y19" i="14"/>
  <c r="Y14" i="14"/>
  <c r="Y13" i="14"/>
  <c r="Y9" i="14"/>
  <c r="U2" i="14"/>
  <c r="U89" i="14" s="1"/>
  <c r="V2" i="14"/>
  <c r="V16" i="14" s="1"/>
  <c r="W2" i="14"/>
  <c r="W15" i="14" s="1"/>
  <c r="X2" i="14"/>
  <c r="X14" i="14" s="1"/>
  <c r="H6" i="11"/>
  <c r="C62" i="14" s="1"/>
  <c r="I6" i="11"/>
  <c r="C82" i="14" s="1"/>
  <c r="J6" i="11"/>
  <c r="C102" i="14" s="1"/>
  <c r="E6" i="11"/>
  <c r="C2" i="14" s="1"/>
  <c r="G6" i="11"/>
  <c r="C42" i="14" s="1"/>
  <c r="F6" i="11"/>
  <c r="C22" i="14" s="1"/>
  <c r="AF2" i="14"/>
  <c r="AF12" i="14" s="1"/>
  <c r="AD2" i="14"/>
  <c r="AD21" i="14" s="1"/>
  <c r="AG2" i="14"/>
  <c r="AG4" i="14" s="1"/>
  <c r="AE2" i="14"/>
  <c r="AE5" i="14" s="1"/>
  <c r="AH62" i="14"/>
  <c r="AH42" i="14"/>
  <c r="AH82" i="14"/>
  <c r="AH2" i="14"/>
  <c r="AH102" i="14"/>
  <c r="AH22" i="14"/>
  <c r="Z102" i="14"/>
  <c r="Z105" i="14" s="1"/>
  <c r="T28" i="11"/>
  <c r="U28" i="11" s="1"/>
  <c r="Z2" i="14"/>
  <c r="Z18" i="14" s="1"/>
  <c r="Z42" i="14"/>
  <c r="Z57" i="14" s="1"/>
  <c r="Z62" i="14"/>
  <c r="Z73" i="14" s="1"/>
  <c r="Z82" i="14"/>
  <c r="Z96" i="14" s="1"/>
  <c r="AA2" i="14"/>
  <c r="AA3" i="14" s="1"/>
  <c r="AC2" i="14"/>
  <c r="AC9" i="14" s="1"/>
  <c r="AA102" i="14"/>
  <c r="AA111" i="14" s="1"/>
  <c r="AA42" i="14"/>
  <c r="AA44" i="14" s="1"/>
  <c r="AA62" i="14"/>
  <c r="AA72" i="14" s="1"/>
  <c r="AD82" i="14"/>
  <c r="AD89" i="14" s="1"/>
  <c r="AG82" i="14"/>
  <c r="AG98" i="14" s="1"/>
  <c r="AC102" i="14"/>
  <c r="AC118" i="14" s="1"/>
  <c r="AE22" i="14"/>
  <c r="AE36" i="14" s="1"/>
  <c r="AF62" i="14"/>
  <c r="AF73" i="14" s="1"/>
  <c r="AE42" i="14"/>
  <c r="AE53" i="14" s="1"/>
  <c r="AD22" i="14"/>
  <c r="AD37" i="14" s="1"/>
  <c r="AG22" i="14"/>
  <c r="AE62" i="14"/>
  <c r="AE81" i="14" s="1"/>
  <c r="AF102" i="14"/>
  <c r="AF115" i="14" s="1"/>
  <c r="AD102" i="14"/>
  <c r="AD109" i="14" s="1"/>
  <c r="AG102" i="14"/>
  <c r="AG114" i="14" s="1"/>
  <c r="AC82" i="14"/>
  <c r="AC90" i="14" s="1"/>
  <c r="AF42" i="14"/>
  <c r="AF43" i="14" s="1"/>
  <c r="AD42" i="14"/>
  <c r="AD52" i="14" s="1"/>
  <c r="AG42" i="14"/>
  <c r="AG58" i="14" s="1"/>
  <c r="AE82" i="14"/>
  <c r="AE100" i="14" s="1"/>
  <c r="AD62" i="14"/>
  <c r="AD66" i="14" s="1"/>
  <c r="AG62" i="14"/>
  <c r="AG79" i="14" s="1"/>
  <c r="N22" i="14"/>
  <c r="AF96" i="14"/>
  <c r="AF88" i="14"/>
  <c r="AF97" i="14"/>
  <c r="AF101" i="14"/>
  <c r="AF91" i="14"/>
  <c r="AF94" i="14"/>
  <c r="AF92" i="14"/>
  <c r="AF83" i="14"/>
  <c r="AF87" i="14"/>
  <c r="AF90" i="14"/>
  <c r="AF84" i="14"/>
  <c r="AF100" i="14"/>
  <c r="AF86" i="14"/>
  <c r="AF93" i="14"/>
  <c r="AF89" i="14"/>
  <c r="AF98" i="14"/>
  <c r="AF99" i="14"/>
  <c r="AF85" i="14"/>
  <c r="AF95" i="14"/>
  <c r="AE109" i="14"/>
  <c r="AE108" i="14"/>
  <c r="AE107" i="14"/>
  <c r="AE110" i="14"/>
  <c r="AE121" i="14"/>
  <c r="AE103" i="14"/>
  <c r="AE117" i="14"/>
  <c r="AE104" i="14"/>
  <c r="AE120" i="14"/>
  <c r="AE119" i="14"/>
  <c r="AE113" i="14"/>
  <c r="AE116" i="14"/>
  <c r="AE105" i="14"/>
  <c r="AE112" i="14"/>
  <c r="AE118" i="14"/>
  <c r="AE106" i="14"/>
  <c r="AE115" i="14"/>
  <c r="AE114" i="14"/>
  <c r="AE111" i="14"/>
  <c r="T2" i="14"/>
  <c r="Q17" i="11"/>
  <c r="O22" i="14"/>
  <c r="S2" i="14"/>
  <c r="AF24" i="14"/>
  <c r="AF31" i="14"/>
  <c r="AF37" i="14"/>
  <c r="AF28" i="14"/>
  <c r="AF23" i="14"/>
  <c r="AF35" i="14"/>
  <c r="AF32" i="14"/>
  <c r="AF40" i="14"/>
  <c r="AF33" i="14"/>
  <c r="AF38" i="14"/>
  <c r="AF30" i="14"/>
  <c r="AF39" i="14"/>
  <c r="AF25" i="14"/>
  <c r="AF27" i="14"/>
  <c r="AF26" i="14"/>
  <c r="AF36" i="14"/>
  <c r="AF34" i="14"/>
  <c r="AF29" i="14"/>
  <c r="AF41" i="14"/>
  <c r="R2" i="14"/>
  <c r="AB19" i="14"/>
  <c r="AB16" i="14"/>
  <c r="AB12" i="14"/>
  <c r="AB8" i="14"/>
  <c r="AB4" i="14"/>
  <c r="AB21" i="14"/>
  <c r="AB14" i="14"/>
  <c r="AB6" i="14"/>
  <c r="AB15" i="14"/>
  <c r="AB3" i="14"/>
  <c r="AB17" i="14"/>
  <c r="AB13" i="14"/>
  <c r="AB9" i="14"/>
  <c r="AB5" i="14"/>
  <c r="AB20" i="14"/>
  <c r="AB10" i="14"/>
  <c r="AB18" i="14"/>
  <c r="AB11" i="14"/>
  <c r="AB7" i="14"/>
  <c r="AC45" i="14"/>
  <c r="AC54" i="14"/>
  <c r="AC56" i="14"/>
  <c r="AC47" i="14"/>
  <c r="AC58" i="14"/>
  <c r="AC57" i="14"/>
  <c r="AC49" i="14"/>
  <c r="AC48" i="14"/>
  <c r="AC53" i="14"/>
  <c r="AC44" i="14"/>
  <c r="AC50" i="14"/>
  <c r="AC59" i="14"/>
  <c r="AC52" i="14"/>
  <c r="AC46" i="14"/>
  <c r="AC43" i="14"/>
  <c r="AC55" i="14"/>
  <c r="AC61" i="14"/>
  <c r="AC60" i="14"/>
  <c r="AC51" i="14"/>
  <c r="AA27" i="14"/>
  <c r="AA39" i="14"/>
  <c r="AA26" i="14"/>
  <c r="AA35" i="14"/>
  <c r="AA41" i="14"/>
  <c r="AA24" i="14"/>
  <c r="AA29" i="14"/>
  <c r="AA40" i="14"/>
  <c r="AA28" i="14"/>
  <c r="AA31" i="14"/>
  <c r="AA38" i="14"/>
  <c r="AA36" i="14"/>
  <c r="AA34" i="14"/>
  <c r="AA37" i="14"/>
  <c r="AA33" i="14"/>
  <c r="AA23" i="14"/>
  <c r="AA25" i="14"/>
  <c r="AA30" i="14"/>
  <c r="AA32" i="14"/>
  <c r="AC35" i="14"/>
  <c r="AC23" i="14"/>
  <c r="AC25" i="14"/>
  <c r="AC30" i="14"/>
  <c r="AC31" i="14"/>
  <c r="AC29" i="14"/>
  <c r="AC38" i="14"/>
  <c r="AC41" i="14"/>
  <c r="AC33" i="14"/>
  <c r="AC24" i="14"/>
  <c r="AC39" i="14"/>
  <c r="AC32" i="14"/>
  <c r="AC26" i="14"/>
  <c r="AC40" i="14"/>
  <c r="AC28" i="14"/>
  <c r="AC34" i="14"/>
  <c r="AC27" i="14"/>
  <c r="AC37" i="14"/>
  <c r="AC36" i="14"/>
  <c r="P2" i="14"/>
  <c r="AA84" i="14"/>
  <c r="AA88" i="14"/>
  <c r="AA92" i="14"/>
  <c r="AA96" i="14"/>
  <c r="AA87" i="14"/>
  <c r="AA91" i="14"/>
  <c r="AA95" i="14"/>
  <c r="AA90" i="14"/>
  <c r="AA97" i="14"/>
  <c r="AA101" i="14"/>
  <c r="AA83" i="14"/>
  <c r="AA85" i="14"/>
  <c r="AA93" i="14"/>
  <c r="AA100" i="14"/>
  <c r="AA94" i="14"/>
  <c r="AA99" i="14"/>
  <c r="AA86" i="14"/>
  <c r="AA98" i="14"/>
  <c r="AA89" i="14"/>
  <c r="AB46" i="14"/>
  <c r="AB48" i="14"/>
  <c r="AB59" i="14"/>
  <c r="AB60" i="14"/>
  <c r="AB61" i="14"/>
  <c r="AB45" i="14"/>
  <c r="AB44" i="14"/>
  <c r="AB52" i="14"/>
  <c r="AB47" i="14"/>
  <c r="AB49" i="14"/>
  <c r="AB58" i="14"/>
  <c r="AB50" i="14"/>
  <c r="AB56" i="14"/>
  <c r="AB55" i="14"/>
  <c r="AB57" i="14"/>
  <c r="AB54" i="14"/>
  <c r="AB51" i="14"/>
  <c r="AB53" i="14"/>
  <c r="AB43" i="14"/>
  <c r="AB87" i="14"/>
  <c r="AB91" i="14"/>
  <c r="AB95" i="14"/>
  <c r="AB86" i="14"/>
  <c r="AB90" i="14"/>
  <c r="AB94" i="14"/>
  <c r="AB85" i="14"/>
  <c r="AB93" i="14"/>
  <c r="AB100" i="14"/>
  <c r="AB88" i="14"/>
  <c r="AB96" i="14"/>
  <c r="AB99" i="14"/>
  <c r="AB89" i="14"/>
  <c r="AB98" i="14"/>
  <c r="AB84" i="14"/>
  <c r="AB97" i="14"/>
  <c r="AB83" i="14"/>
  <c r="AB92" i="14"/>
  <c r="AB101" i="14"/>
  <c r="Q2" i="14"/>
  <c r="AB64" i="14"/>
  <c r="AB68" i="14"/>
  <c r="AB72" i="14"/>
  <c r="AB67" i="14"/>
  <c r="AB71" i="14"/>
  <c r="AB75" i="14"/>
  <c r="AB66" i="14"/>
  <c r="AB74" i="14"/>
  <c r="AB81" i="14"/>
  <c r="AB63" i="14"/>
  <c r="AB65" i="14"/>
  <c r="AB73" i="14"/>
  <c r="AB76" i="14"/>
  <c r="AB78" i="14"/>
  <c r="AB69" i="14"/>
  <c r="AB77" i="14"/>
  <c r="AB80" i="14"/>
  <c r="AB70" i="14"/>
  <c r="AB79" i="14"/>
  <c r="AB24" i="14"/>
  <c r="AB30" i="14"/>
  <c r="AB35" i="14"/>
  <c r="AB29" i="14"/>
  <c r="AB23" i="14"/>
  <c r="AB26" i="14"/>
  <c r="AB40" i="14"/>
  <c r="AB31" i="14"/>
  <c r="AB39" i="14"/>
  <c r="AB28" i="14"/>
  <c r="AB38" i="14"/>
  <c r="AB27" i="14"/>
  <c r="AB41" i="14"/>
  <c r="AB25" i="14"/>
  <c r="AB34" i="14"/>
  <c r="AB37" i="14"/>
  <c r="AB33" i="14"/>
  <c r="AB32" i="14"/>
  <c r="AB36" i="14"/>
  <c r="AB107" i="14"/>
  <c r="AB111" i="14"/>
  <c r="AB115" i="14"/>
  <c r="AB119" i="14"/>
  <c r="AB106" i="14"/>
  <c r="AB110" i="14"/>
  <c r="AB114" i="14"/>
  <c r="AB118" i="14"/>
  <c r="AB109" i="14"/>
  <c r="AB117" i="14"/>
  <c r="AB104" i="14"/>
  <c r="AB112" i="14"/>
  <c r="AB120" i="14"/>
  <c r="AB105" i="14"/>
  <c r="AB116" i="14"/>
  <c r="AB121" i="14"/>
  <c r="AB108" i="14"/>
  <c r="AB113" i="14"/>
  <c r="AB103" i="14"/>
  <c r="AC67" i="14"/>
  <c r="AC71" i="14"/>
  <c r="AC75" i="14"/>
  <c r="AC66" i="14"/>
  <c r="AC70" i="14"/>
  <c r="AC74" i="14"/>
  <c r="AC69" i="14"/>
  <c r="AC77" i="14"/>
  <c r="AC80" i="14"/>
  <c r="AC76" i="14"/>
  <c r="AC78" i="14"/>
  <c r="AC81" i="14"/>
  <c r="AC64" i="14"/>
  <c r="AC72" i="14"/>
  <c r="AC79" i="14"/>
  <c r="AC65" i="14"/>
  <c r="AC73" i="14"/>
  <c r="AC68" i="14"/>
  <c r="AC63" i="14"/>
  <c r="A13" i="15"/>
  <c r="V4" i="14" l="1"/>
  <c r="V8" i="14"/>
  <c r="C103" i="14"/>
  <c r="C109" i="14"/>
  <c r="C116" i="14"/>
  <c r="C106" i="14"/>
  <c r="C118" i="14"/>
  <c r="C120" i="14"/>
  <c r="C117" i="14"/>
  <c r="C105" i="14"/>
  <c r="C108" i="14"/>
  <c r="C104" i="14"/>
  <c r="C113" i="14"/>
  <c r="C111" i="14"/>
  <c r="C121" i="14"/>
  <c r="C119" i="14"/>
  <c r="C114" i="14"/>
  <c r="C112" i="14"/>
  <c r="C110" i="14"/>
  <c r="C115" i="14"/>
  <c r="C107" i="14"/>
  <c r="C31" i="14"/>
  <c r="C24" i="14"/>
  <c r="C32" i="14"/>
  <c r="C35" i="14"/>
  <c r="C30" i="14"/>
  <c r="C28" i="14"/>
  <c r="C38" i="14"/>
  <c r="C33" i="14"/>
  <c r="C40" i="14"/>
  <c r="C27" i="14"/>
  <c r="C39" i="14"/>
  <c r="C41" i="14"/>
  <c r="C36" i="14"/>
  <c r="C37" i="14"/>
  <c r="C25" i="14"/>
  <c r="C29" i="14"/>
  <c r="C34" i="14"/>
  <c r="C26" i="14"/>
  <c r="C23" i="14"/>
  <c r="C66" i="14"/>
  <c r="C69" i="14"/>
  <c r="C68" i="14"/>
  <c r="C78" i="14"/>
  <c r="C64" i="14"/>
  <c r="C75" i="14"/>
  <c r="C72" i="14"/>
  <c r="C70" i="14"/>
  <c r="C73" i="14"/>
  <c r="C74" i="14"/>
  <c r="C80" i="14"/>
  <c r="C67" i="14"/>
  <c r="C71" i="14"/>
  <c r="C77" i="14"/>
  <c r="C65" i="14"/>
  <c r="C76" i="14"/>
  <c r="C63" i="14"/>
  <c r="C81" i="14"/>
  <c r="C79" i="14"/>
  <c r="C3" i="14"/>
  <c r="C10" i="14"/>
  <c r="C12" i="14"/>
  <c r="C15" i="14"/>
  <c r="C20" i="14"/>
  <c r="C4" i="14"/>
  <c r="C9" i="14"/>
  <c r="C16" i="14"/>
  <c r="C6" i="14"/>
  <c r="C14" i="14"/>
  <c r="C19" i="14"/>
  <c r="C18" i="14"/>
  <c r="C17" i="14"/>
  <c r="C8" i="14"/>
  <c r="C13" i="14"/>
  <c r="C7" i="14"/>
  <c r="C11" i="14"/>
  <c r="C21" i="14"/>
  <c r="C5" i="14"/>
  <c r="C57" i="14"/>
  <c r="C53" i="14"/>
  <c r="C47" i="14"/>
  <c r="C51" i="14"/>
  <c r="C44" i="14"/>
  <c r="C46" i="14"/>
  <c r="C45" i="14"/>
  <c r="C49" i="14"/>
  <c r="C60" i="14"/>
  <c r="C56" i="14"/>
  <c r="C50" i="14"/>
  <c r="C48" i="14"/>
  <c r="C58" i="14"/>
  <c r="C59" i="14"/>
  <c r="C43" i="14"/>
  <c r="C54" i="14"/>
  <c r="C61" i="14"/>
  <c r="C55" i="14"/>
  <c r="C52" i="14"/>
  <c r="C96" i="14"/>
  <c r="C87" i="14"/>
  <c r="C86" i="14"/>
  <c r="C97" i="14"/>
  <c r="C91" i="14"/>
  <c r="C93" i="14"/>
  <c r="C101" i="14"/>
  <c r="C100" i="14"/>
  <c r="C99" i="14"/>
  <c r="C88" i="14"/>
  <c r="C84" i="14"/>
  <c r="C92" i="14"/>
  <c r="C89" i="14"/>
  <c r="C98" i="14"/>
  <c r="C90" i="14"/>
  <c r="C85" i="14"/>
  <c r="C83" i="14"/>
  <c r="C95" i="14"/>
  <c r="C94" i="14"/>
  <c r="D42" i="14"/>
  <c r="D60" i="14" s="1"/>
  <c r="G48" i="11" a="1"/>
  <c r="G48" i="11" s="1"/>
  <c r="B42" i="14"/>
  <c r="D62" i="14"/>
  <c r="D64" i="14" s="1"/>
  <c r="H48" i="11" a="1"/>
  <c r="H48" i="11" s="1"/>
  <c r="B62" i="14"/>
  <c r="D82" i="14"/>
  <c r="D100" i="14" s="1"/>
  <c r="I48" i="11" a="1"/>
  <c r="I48" i="11" s="1"/>
  <c r="B82" i="14"/>
  <c r="D102" i="14"/>
  <c r="D117" i="14" s="1"/>
  <c r="J48" i="11" a="1"/>
  <c r="J48" i="11" s="1"/>
  <c r="B102" i="14"/>
  <c r="D22" i="14"/>
  <c r="D39" i="14" s="1"/>
  <c r="F48" i="11" a="1"/>
  <c r="F48" i="11" s="1"/>
  <c r="B22" i="14"/>
  <c r="D2" i="14"/>
  <c r="D20" i="14" s="1"/>
  <c r="B2" i="14"/>
  <c r="E48" i="11" a="1"/>
  <c r="E48" i="11" s="1"/>
  <c r="X11" i="14"/>
  <c r="X19" i="14"/>
  <c r="X3" i="14"/>
  <c r="V12" i="14"/>
  <c r="V13" i="14"/>
  <c r="V14" i="14"/>
  <c r="V15" i="14"/>
  <c r="V19" i="14"/>
  <c r="V3" i="14"/>
  <c r="W3" i="14"/>
  <c r="V5" i="14"/>
  <c r="U70" i="14"/>
  <c r="W16" i="14"/>
  <c r="W13" i="14"/>
  <c r="W21" i="14"/>
  <c r="W5" i="14"/>
  <c r="U90" i="14"/>
  <c r="V20" i="14"/>
  <c r="V10" i="14"/>
  <c r="V11" i="14"/>
  <c r="V6" i="14"/>
  <c r="X21" i="14"/>
  <c r="V9" i="14"/>
  <c r="W18" i="14"/>
  <c r="W19" i="14"/>
  <c r="W11" i="14"/>
  <c r="W8" i="14"/>
  <c r="U7" i="14"/>
  <c r="W4" i="14"/>
  <c r="V17" i="14"/>
  <c r="W20" i="14"/>
  <c r="W12" i="14"/>
  <c r="W6" i="14"/>
  <c r="W9" i="14"/>
  <c r="V18" i="14"/>
  <c r="V21" i="14"/>
  <c r="V7" i="14"/>
  <c r="X16" i="14"/>
  <c r="W17" i="14"/>
  <c r="U25" i="14"/>
  <c r="U80" i="14"/>
  <c r="X5" i="14"/>
  <c r="X9" i="14"/>
  <c r="W10" i="14"/>
  <c r="W14" i="14"/>
  <c r="U87" i="14"/>
  <c r="X8" i="14"/>
  <c r="X7" i="14"/>
  <c r="X15" i="14"/>
  <c r="X13" i="14"/>
  <c r="X17" i="14"/>
  <c r="X18" i="14"/>
  <c r="X12" i="14"/>
  <c r="V22" i="14"/>
  <c r="V34" i="14" s="1"/>
  <c r="U92" i="14"/>
  <c r="W7" i="14"/>
  <c r="X20" i="14"/>
  <c r="U13" i="14"/>
  <c r="X4" i="14"/>
  <c r="U115" i="14"/>
  <c r="U4" i="14"/>
  <c r="U71" i="14"/>
  <c r="U16" i="14"/>
  <c r="U50" i="14"/>
  <c r="U67" i="14"/>
  <c r="U29" i="14"/>
  <c r="U5" i="14"/>
  <c r="U102" i="14"/>
  <c r="U114" i="14"/>
  <c r="U104" i="14"/>
  <c r="U100" i="14"/>
  <c r="U78" i="14"/>
  <c r="U81" i="14"/>
  <c r="U26" i="14"/>
  <c r="U103" i="14"/>
  <c r="U63" i="14"/>
  <c r="U56" i="14"/>
  <c r="U105" i="14"/>
  <c r="U75" i="14"/>
  <c r="U99" i="14"/>
  <c r="U54" i="14"/>
  <c r="U97" i="14"/>
  <c r="U72" i="14"/>
  <c r="U27" i="14"/>
  <c r="U39" i="14"/>
  <c r="U44" i="14"/>
  <c r="U60" i="14"/>
  <c r="U40" i="14"/>
  <c r="U117" i="14"/>
  <c r="U19" i="14"/>
  <c r="U61" i="14"/>
  <c r="U37" i="14"/>
  <c r="U59" i="14"/>
  <c r="U32" i="14"/>
  <c r="U108" i="14"/>
  <c r="U9" i="14"/>
  <c r="U43" i="14"/>
  <c r="U107" i="14"/>
  <c r="U46" i="14"/>
  <c r="U76" i="14"/>
  <c r="U95" i="14"/>
  <c r="U110" i="14"/>
  <c r="U93" i="14"/>
  <c r="U112" i="14"/>
  <c r="U14" i="14"/>
  <c r="U88" i="14"/>
  <c r="U120" i="14"/>
  <c r="U15" i="14"/>
  <c r="U74" i="14"/>
  <c r="U49" i="14"/>
  <c r="U53" i="14"/>
  <c r="U20" i="14"/>
  <c r="U10" i="14"/>
  <c r="U64" i="14"/>
  <c r="U22" i="14"/>
  <c r="U45" i="14"/>
  <c r="U69" i="14"/>
  <c r="U38" i="14"/>
  <c r="U118" i="14"/>
  <c r="U82" i="14"/>
  <c r="U34" i="14"/>
  <c r="U83" i="14"/>
  <c r="U62" i="14"/>
  <c r="U106" i="14"/>
  <c r="U36" i="14"/>
  <c r="U109" i="14"/>
  <c r="U58" i="14"/>
  <c r="U48" i="14"/>
  <c r="U24" i="14"/>
  <c r="U94" i="14"/>
  <c r="U35" i="14"/>
  <c r="U6" i="14"/>
  <c r="U86" i="14"/>
  <c r="U101" i="14"/>
  <c r="U96" i="14"/>
  <c r="U57" i="14"/>
  <c r="U77" i="14"/>
  <c r="U113" i="14"/>
  <c r="U41" i="14"/>
  <c r="U31" i="14"/>
  <c r="U116" i="14"/>
  <c r="U51" i="14"/>
  <c r="U30" i="14"/>
  <c r="U111" i="14"/>
  <c r="U119" i="14"/>
  <c r="U17" i="14"/>
  <c r="U11" i="14"/>
  <c r="U42" i="14"/>
  <c r="U65" i="14"/>
  <c r="U12" i="14"/>
  <c r="U68" i="14"/>
  <c r="U47" i="14"/>
  <c r="U84" i="14"/>
  <c r="U8" i="14"/>
  <c r="U18" i="14"/>
  <c r="X6" i="14"/>
  <c r="U52" i="14"/>
  <c r="U98" i="14"/>
  <c r="U91" i="14"/>
  <c r="U21" i="14"/>
  <c r="U79" i="14"/>
  <c r="U85" i="14"/>
  <c r="U121" i="14"/>
  <c r="X22" i="14"/>
  <c r="X35" i="14" s="1"/>
  <c r="Y22" i="14"/>
  <c r="X10" i="14"/>
  <c r="U28" i="14"/>
  <c r="U55" i="14"/>
  <c r="U73" i="14"/>
  <c r="U33" i="14"/>
  <c r="U23" i="14"/>
  <c r="U66" i="14"/>
  <c r="W22" i="14"/>
  <c r="W26" i="14" s="1"/>
  <c r="D57" i="14"/>
  <c r="D59" i="14"/>
  <c r="D50" i="14"/>
  <c r="D55" i="14"/>
  <c r="D46" i="14"/>
  <c r="D65" i="14"/>
  <c r="D69" i="14"/>
  <c r="AF6" i="14"/>
  <c r="AF3" i="14"/>
  <c r="AF21" i="14"/>
  <c r="AF16" i="14"/>
  <c r="AF9" i="14"/>
  <c r="AF5" i="14"/>
  <c r="AF7" i="14"/>
  <c r="AD11" i="14"/>
  <c r="AD15" i="14"/>
  <c r="AF11" i="14"/>
  <c r="AF13" i="14"/>
  <c r="Z111" i="14"/>
  <c r="AF15" i="14"/>
  <c r="AF17" i="14"/>
  <c r="AD4" i="14"/>
  <c r="AE7" i="14"/>
  <c r="AD7" i="14"/>
  <c r="AG20" i="14"/>
  <c r="AE9" i="14"/>
  <c r="AD20" i="14"/>
  <c r="AE6" i="14"/>
  <c r="AE19" i="14"/>
  <c r="AF14" i="14"/>
  <c r="AG19" i="14"/>
  <c r="AE8" i="14"/>
  <c r="AF10" i="14"/>
  <c r="AF18" i="14"/>
  <c r="AG14" i="14"/>
  <c r="AE12" i="14"/>
  <c r="AF19" i="14"/>
  <c r="AH5" i="14"/>
  <c r="AH12" i="14"/>
  <c r="AH3" i="14"/>
  <c r="AH18" i="14"/>
  <c r="AH19" i="14"/>
  <c r="AH4" i="14"/>
  <c r="AH7" i="14"/>
  <c r="AH11" i="14"/>
  <c r="AH9" i="14"/>
  <c r="AH13" i="14"/>
  <c r="AH16" i="14"/>
  <c r="AH17" i="14"/>
  <c r="AH14" i="14"/>
  <c r="AH8" i="14"/>
  <c r="AH21" i="14"/>
  <c r="AH15" i="14"/>
  <c r="AH6" i="14"/>
  <c r="AH10" i="14"/>
  <c r="AH20" i="14"/>
  <c r="AG7" i="14"/>
  <c r="AD3" i="14"/>
  <c r="AG5" i="14"/>
  <c r="AG21" i="14"/>
  <c r="AD5" i="14"/>
  <c r="AG12" i="14"/>
  <c r="AG3" i="14"/>
  <c r="AE17" i="14"/>
  <c r="AG17" i="14"/>
  <c r="AE10" i="14"/>
  <c r="AE21" i="14"/>
  <c r="AG8" i="14"/>
  <c r="AD14" i="14"/>
  <c r="Z65" i="14"/>
  <c r="AD16" i="14"/>
  <c r="AG18" i="14"/>
  <c r="AE16" i="14"/>
  <c r="AF4" i="14"/>
  <c r="AH84" i="14"/>
  <c r="AH83" i="14"/>
  <c r="AH90" i="14"/>
  <c r="AH93" i="14"/>
  <c r="AH85" i="14"/>
  <c r="AH96" i="14"/>
  <c r="AH100" i="14"/>
  <c r="AH87" i="14"/>
  <c r="AH101" i="14"/>
  <c r="AH95" i="14"/>
  <c r="AH89" i="14"/>
  <c r="AH86" i="14"/>
  <c r="AH97" i="14"/>
  <c r="AH92" i="14"/>
  <c r="AH99" i="14"/>
  <c r="AH94" i="14"/>
  <c r="AH91" i="14"/>
  <c r="AH88" i="14"/>
  <c r="AH98" i="14"/>
  <c r="AD19" i="14"/>
  <c r="AG9" i="14"/>
  <c r="AE15" i="14"/>
  <c r="AD9" i="14"/>
  <c r="AG15" i="14"/>
  <c r="AD6" i="14"/>
  <c r="AD10" i="14"/>
  <c r="AG10" i="14"/>
  <c r="AE4" i="14"/>
  <c r="AF20" i="14"/>
  <c r="AD18" i="14"/>
  <c r="AD8" i="14"/>
  <c r="Z74" i="14"/>
  <c r="AD13" i="14"/>
  <c r="AG6" i="14"/>
  <c r="AE20" i="14"/>
  <c r="AF8" i="14"/>
  <c r="AH60" i="14"/>
  <c r="AH49" i="14"/>
  <c r="AH58" i="14"/>
  <c r="AH47" i="14"/>
  <c r="AH59" i="14"/>
  <c r="AH45" i="14"/>
  <c r="AH44" i="14"/>
  <c r="AH55" i="14"/>
  <c r="AH56" i="14"/>
  <c r="AH48" i="14"/>
  <c r="AH51" i="14"/>
  <c r="AH54" i="14"/>
  <c r="AH52" i="14"/>
  <c r="AH61" i="14"/>
  <c r="AH53" i="14"/>
  <c r="AH50" i="14"/>
  <c r="AH43" i="14"/>
  <c r="AH46" i="14"/>
  <c r="AH57" i="14"/>
  <c r="AG11" i="14"/>
  <c r="AE11" i="14"/>
  <c r="AD12" i="14"/>
  <c r="AG16" i="14"/>
  <c r="AE13" i="14"/>
  <c r="AD17" i="14"/>
  <c r="AE14" i="14"/>
  <c r="AE3" i="14"/>
  <c r="AG13" i="14"/>
  <c r="AE18" i="14"/>
  <c r="AH32" i="14"/>
  <c r="AH25" i="14"/>
  <c r="AH30" i="14"/>
  <c r="AH23" i="14"/>
  <c r="AH24" i="14"/>
  <c r="AH40" i="14"/>
  <c r="AH34" i="14"/>
  <c r="AH33" i="14"/>
  <c r="AH26" i="14"/>
  <c r="AH37" i="14"/>
  <c r="AH35" i="14"/>
  <c r="AH29" i="14"/>
  <c r="AH36" i="14"/>
  <c r="AH31" i="14"/>
  <c r="AH28" i="14"/>
  <c r="AH41" i="14"/>
  <c r="AH38" i="14"/>
  <c r="AH27" i="14"/>
  <c r="AH39" i="14"/>
  <c r="AH111" i="14"/>
  <c r="AH117" i="14"/>
  <c r="AH104" i="14"/>
  <c r="AH103" i="14"/>
  <c r="AH121" i="14"/>
  <c r="AH106" i="14"/>
  <c r="AH118" i="14"/>
  <c r="AH116" i="14"/>
  <c r="AH109" i="14"/>
  <c r="AH110" i="14"/>
  <c r="AH114" i="14"/>
  <c r="AH115" i="14"/>
  <c r="AH120" i="14"/>
  <c r="AH119" i="14"/>
  <c r="AH113" i="14"/>
  <c r="AH105" i="14"/>
  <c r="AH107" i="14"/>
  <c r="AH108" i="14"/>
  <c r="AH112" i="14"/>
  <c r="Z76" i="14"/>
  <c r="Z66" i="14"/>
  <c r="AH80" i="14"/>
  <c r="AH73" i="14"/>
  <c r="AH69" i="14"/>
  <c r="AH78" i="14"/>
  <c r="AH74" i="14"/>
  <c r="AH64" i="14"/>
  <c r="AH81" i="14"/>
  <c r="AH76" i="14"/>
  <c r="AH68" i="14"/>
  <c r="AH67" i="14"/>
  <c r="AH77" i="14"/>
  <c r="AH71" i="14"/>
  <c r="AH65" i="14"/>
  <c r="AH79" i="14"/>
  <c r="AH72" i="14"/>
  <c r="AH66" i="14"/>
  <c r="AH75" i="14"/>
  <c r="AH63" i="14"/>
  <c r="AH70" i="14"/>
  <c r="Z80" i="14"/>
  <c r="Z64" i="14"/>
  <c r="Z71" i="14"/>
  <c r="Z75" i="14"/>
  <c r="Z110" i="14"/>
  <c r="Z17" i="14"/>
  <c r="Z81" i="14"/>
  <c r="Z79" i="14"/>
  <c r="Z70" i="14"/>
  <c r="Z115" i="14"/>
  <c r="Z67" i="14"/>
  <c r="Z68" i="14"/>
  <c r="Z106" i="14"/>
  <c r="Z63" i="14"/>
  <c r="Z69" i="14"/>
  <c r="Z104" i="14"/>
  <c r="Z72" i="14"/>
  <c r="Z77" i="14"/>
  <c r="Z116" i="14"/>
  <c r="Z103" i="14"/>
  <c r="Z59" i="14"/>
  <c r="Z108" i="14"/>
  <c r="Z118" i="14"/>
  <c r="Z117" i="14"/>
  <c r="Z58" i="14"/>
  <c r="Z12" i="14"/>
  <c r="Z5" i="14"/>
  <c r="Z15" i="14"/>
  <c r="Z8" i="14"/>
  <c r="Z20" i="14"/>
  <c r="Z19" i="14"/>
  <c r="Z114" i="14"/>
  <c r="Z121" i="14"/>
  <c r="Z119" i="14"/>
  <c r="Z113" i="14"/>
  <c r="Z120" i="14"/>
  <c r="Z109" i="14"/>
  <c r="Z107" i="14"/>
  <c r="Z112" i="14"/>
  <c r="Z3" i="14"/>
  <c r="Z55" i="14"/>
  <c r="Z56" i="14"/>
  <c r="Z44" i="14"/>
  <c r="Z7" i="14"/>
  <c r="Z6" i="14"/>
  <c r="AA114" i="14"/>
  <c r="Z4" i="14"/>
  <c r="Z16" i="14"/>
  <c r="Z9" i="14"/>
  <c r="Z10" i="14"/>
  <c r="Z13" i="14"/>
  <c r="Z14" i="14"/>
  <c r="Z78" i="14"/>
  <c r="Z83" i="14"/>
  <c r="Z88" i="14"/>
  <c r="Z52" i="14"/>
  <c r="Z60" i="14"/>
  <c r="Z11" i="14"/>
  <c r="Z21" i="14"/>
  <c r="Z43" i="14"/>
  <c r="Z45" i="14"/>
  <c r="Z61" i="14"/>
  <c r="Z51" i="14"/>
  <c r="Z47" i="14"/>
  <c r="Z49" i="14"/>
  <c r="Z53" i="14"/>
  <c r="Z48" i="14"/>
  <c r="Z46" i="14"/>
  <c r="Z54" i="14"/>
  <c r="Z50" i="14"/>
  <c r="Z100" i="14"/>
  <c r="Z92" i="14"/>
  <c r="Z101" i="14"/>
  <c r="Z84" i="14"/>
  <c r="Z90" i="14"/>
  <c r="Z97" i="14"/>
  <c r="Z91" i="14"/>
  <c r="Z98" i="14"/>
  <c r="Z93" i="14"/>
  <c r="Z99" i="14"/>
  <c r="Z95" i="14"/>
  <c r="Z89" i="14"/>
  <c r="Z94" i="14"/>
  <c r="Z87" i="14"/>
  <c r="Z85" i="14"/>
  <c r="Z86" i="14"/>
  <c r="AA70" i="14"/>
  <c r="AA66" i="14"/>
  <c r="AA74" i="14"/>
  <c r="AA64" i="14"/>
  <c r="AA73" i="14"/>
  <c r="AA68" i="14"/>
  <c r="AA77" i="14"/>
  <c r="AA69" i="14"/>
  <c r="AA75" i="14"/>
  <c r="AA65" i="14"/>
  <c r="AA67" i="14"/>
  <c r="AA80" i="14"/>
  <c r="AA71" i="14"/>
  <c r="AA81" i="14"/>
  <c r="AA76" i="14"/>
  <c r="AC5" i="14"/>
  <c r="AA106" i="14"/>
  <c r="AA63" i="14"/>
  <c r="AA78" i="14"/>
  <c r="AA58" i="14"/>
  <c r="AA16" i="14"/>
  <c r="AA121" i="14"/>
  <c r="AD28" i="14"/>
  <c r="AD23" i="14"/>
  <c r="AA108" i="14"/>
  <c r="AD24" i="14"/>
  <c r="AA104" i="14"/>
  <c r="AD48" i="14"/>
  <c r="AA45" i="14"/>
  <c r="AA17" i="14"/>
  <c r="AD38" i="14"/>
  <c r="AA79" i="14"/>
  <c r="AA57" i="14"/>
  <c r="AD93" i="14"/>
  <c r="AA6" i="14"/>
  <c r="AA120" i="14"/>
  <c r="AA14" i="14"/>
  <c r="AA11" i="14"/>
  <c r="AF58" i="14"/>
  <c r="AC17" i="14"/>
  <c r="AE60" i="14"/>
  <c r="AD33" i="14"/>
  <c r="AA105" i="14"/>
  <c r="AE45" i="14"/>
  <c r="AA119" i="14"/>
  <c r="AA59" i="14"/>
  <c r="AC8" i="14"/>
  <c r="AE59" i="14"/>
  <c r="AF47" i="14"/>
  <c r="AD30" i="14"/>
  <c r="AC20" i="14"/>
  <c r="AD55" i="14"/>
  <c r="AE49" i="14"/>
  <c r="AF57" i="14"/>
  <c r="AA13" i="14"/>
  <c r="AD44" i="14"/>
  <c r="AC14" i="14"/>
  <c r="AA53" i="14"/>
  <c r="AD54" i="14"/>
  <c r="AC15" i="14"/>
  <c r="AE80" i="14"/>
  <c r="AD40" i="14"/>
  <c r="AA61" i="14"/>
  <c r="AC6" i="14"/>
  <c r="AC3" i="14"/>
  <c r="AA5" i="14"/>
  <c r="AA18" i="14"/>
  <c r="AD34" i="14"/>
  <c r="AD41" i="14"/>
  <c r="AA118" i="14"/>
  <c r="AC11" i="14"/>
  <c r="AC4" i="14"/>
  <c r="AA9" i="14"/>
  <c r="AE43" i="14"/>
  <c r="AD84" i="14"/>
  <c r="AE70" i="14"/>
  <c r="AA107" i="14"/>
  <c r="AA21" i="14"/>
  <c r="AE56" i="14"/>
  <c r="AF49" i="14"/>
  <c r="AA15" i="14"/>
  <c r="AD101" i="14"/>
  <c r="AF46" i="14"/>
  <c r="AD97" i="14"/>
  <c r="AD107" i="14"/>
  <c r="AD112" i="14"/>
  <c r="AD105" i="14"/>
  <c r="AE48" i="14"/>
  <c r="AF51" i="14"/>
  <c r="AF60" i="14"/>
  <c r="AD35" i="14"/>
  <c r="AA50" i="14"/>
  <c r="AC10" i="14"/>
  <c r="AC12" i="14"/>
  <c r="AA7" i="14"/>
  <c r="AA8" i="14"/>
  <c r="AF59" i="14"/>
  <c r="AD106" i="14"/>
  <c r="AC116" i="14"/>
  <c r="AD118" i="14"/>
  <c r="AD29" i="14"/>
  <c r="AA47" i="14"/>
  <c r="AD59" i="14"/>
  <c r="AC19" i="14"/>
  <c r="AE54" i="14"/>
  <c r="AF61" i="14"/>
  <c r="AD121" i="14"/>
  <c r="AA60" i="14"/>
  <c r="AD47" i="14"/>
  <c r="AC7" i="14"/>
  <c r="AC21" i="14"/>
  <c r="AE55" i="14"/>
  <c r="AF56" i="14"/>
  <c r="AD53" i="14"/>
  <c r="AD49" i="14"/>
  <c r="AA43" i="14"/>
  <c r="AD57" i="14"/>
  <c r="AD46" i="14"/>
  <c r="AC13" i="14"/>
  <c r="AC18" i="14"/>
  <c r="AD50" i="14"/>
  <c r="AA12" i="14"/>
  <c r="AA4" i="14"/>
  <c r="AA10" i="14"/>
  <c r="AE88" i="14"/>
  <c r="AF109" i="14"/>
  <c r="AE94" i="14"/>
  <c r="AD68" i="14"/>
  <c r="AD67" i="14"/>
  <c r="AD70" i="14"/>
  <c r="AD83" i="14"/>
  <c r="AD88" i="14"/>
  <c r="AF116" i="14"/>
  <c r="AF104" i="14"/>
  <c r="AE78" i="14"/>
  <c r="AG101" i="14"/>
  <c r="AE90" i="14"/>
  <c r="AE96" i="14"/>
  <c r="AD64" i="14"/>
  <c r="AD94" i="14"/>
  <c r="AD71" i="14"/>
  <c r="AD77" i="14"/>
  <c r="AD87" i="14"/>
  <c r="AD98" i="14"/>
  <c r="AF113" i="14"/>
  <c r="AE67" i="14"/>
  <c r="AE72" i="14"/>
  <c r="AE99" i="14"/>
  <c r="AG85" i="14"/>
  <c r="AD79" i="14"/>
  <c r="AD85" i="14"/>
  <c r="AD78" i="14"/>
  <c r="AD73" i="14"/>
  <c r="AD99" i="14"/>
  <c r="AD91" i="14"/>
  <c r="AF120" i="14"/>
  <c r="AE76" i="14"/>
  <c r="AE69" i="14"/>
  <c r="AE83" i="14"/>
  <c r="AF103" i="14"/>
  <c r="AD80" i="14"/>
  <c r="AF118" i="14"/>
  <c r="AE75" i="14"/>
  <c r="AD76" i="14"/>
  <c r="AD69" i="14"/>
  <c r="AD100" i="14"/>
  <c r="AD96" i="14"/>
  <c r="AF106" i="14"/>
  <c r="AE64" i="14"/>
  <c r="AE63" i="14"/>
  <c r="AE89" i="14"/>
  <c r="AD75" i="14"/>
  <c r="AD65" i="14"/>
  <c r="AD95" i="14"/>
  <c r="AD92" i="14"/>
  <c r="AF119" i="14"/>
  <c r="AF112" i="14"/>
  <c r="AE74" i="14"/>
  <c r="AE79" i="14"/>
  <c r="AE92" i="14"/>
  <c r="AC111" i="14"/>
  <c r="AD108" i="14"/>
  <c r="AD104" i="14"/>
  <c r="AD32" i="14"/>
  <c r="AD63" i="14"/>
  <c r="AD74" i="14"/>
  <c r="AA117" i="14"/>
  <c r="AA54" i="14"/>
  <c r="AD58" i="14"/>
  <c r="AC16" i="14"/>
  <c r="AA20" i="14"/>
  <c r="AA19" i="14"/>
  <c r="AC107" i="14"/>
  <c r="AF117" i="14"/>
  <c r="AF111" i="14"/>
  <c r="AG32" i="14"/>
  <c r="AE61" i="14"/>
  <c r="AE47" i="14"/>
  <c r="AF50" i="14"/>
  <c r="AC103" i="14"/>
  <c r="AD111" i="14"/>
  <c r="AD117" i="14"/>
  <c r="AC121" i="14"/>
  <c r="AC105" i="14"/>
  <c r="AD115" i="14"/>
  <c r="AC110" i="14"/>
  <c r="AC106" i="14"/>
  <c r="AD110" i="14"/>
  <c r="AD103" i="14"/>
  <c r="AD25" i="14"/>
  <c r="AD26" i="14"/>
  <c r="AD31" i="14"/>
  <c r="AA113" i="14"/>
  <c r="AA115" i="14"/>
  <c r="AA56" i="14"/>
  <c r="AA46" i="14"/>
  <c r="AD61" i="14"/>
  <c r="AD56" i="14"/>
  <c r="AD60" i="14"/>
  <c r="AC120" i="14"/>
  <c r="AF121" i="14"/>
  <c r="AE44" i="14"/>
  <c r="AE46" i="14"/>
  <c r="AG93" i="14"/>
  <c r="AF55" i="14"/>
  <c r="AF54" i="14"/>
  <c r="AE31" i="14"/>
  <c r="AD114" i="14"/>
  <c r="AD120" i="14"/>
  <c r="AD36" i="14"/>
  <c r="AD27" i="14"/>
  <c r="AA109" i="14"/>
  <c r="AA116" i="14"/>
  <c r="AA51" i="14"/>
  <c r="AA55" i="14"/>
  <c r="AA48" i="14"/>
  <c r="AD51" i="14"/>
  <c r="AD45" i="14"/>
  <c r="AC117" i="14"/>
  <c r="AE58" i="14"/>
  <c r="AE50" i="14"/>
  <c r="AF53" i="14"/>
  <c r="AF48" i="14"/>
  <c r="AE30" i="14"/>
  <c r="AD113" i="14"/>
  <c r="AD119" i="14"/>
  <c r="AD116" i="14"/>
  <c r="AD39" i="14"/>
  <c r="AA103" i="14"/>
  <c r="AA112" i="14"/>
  <c r="AA52" i="14"/>
  <c r="AA49" i="14"/>
  <c r="AD43" i="14"/>
  <c r="AC108" i="14"/>
  <c r="AC109" i="14"/>
  <c r="AF114" i="14"/>
  <c r="AF107" i="14"/>
  <c r="AE52" i="14"/>
  <c r="AE51" i="14"/>
  <c r="AF45" i="14"/>
  <c r="AF52" i="14"/>
  <c r="AE73" i="14"/>
  <c r="AE68" i="14"/>
  <c r="AE71" i="14"/>
  <c r="AG33" i="14"/>
  <c r="AG57" i="14"/>
  <c r="AE93" i="14"/>
  <c r="AE85" i="14"/>
  <c r="AE66" i="14"/>
  <c r="AE65" i="14"/>
  <c r="AG35" i="14"/>
  <c r="AE95" i="14"/>
  <c r="AE87" i="14"/>
  <c r="AF77" i="14"/>
  <c r="AE91" i="14"/>
  <c r="AE84" i="14"/>
  <c r="AF63" i="14"/>
  <c r="AE97" i="14"/>
  <c r="AE101" i="14"/>
  <c r="AC119" i="14"/>
  <c r="AC104" i="14"/>
  <c r="AC114" i="14"/>
  <c r="AG113" i="14"/>
  <c r="AG36" i="14"/>
  <c r="AG43" i="14"/>
  <c r="AG88" i="14"/>
  <c r="AE34" i="14"/>
  <c r="AE28" i="14"/>
  <c r="AG103" i="14"/>
  <c r="AG117" i="14"/>
  <c r="AE29" i="14"/>
  <c r="AE35" i="14"/>
  <c r="AG119" i="14"/>
  <c r="AE32" i="14"/>
  <c r="AE25" i="14"/>
  <c r="AE27" i="14"/>
  <c r="AC115" i="14"/>
  <c r="AC113" i="14"/>
  <c r="AG28" i="14"/>
  <c r="AE26" i="14"/>
  <c r="AE40" i="14"/>
  <c r="AG110" i="14"/>
  <c r="AE38" i="14"/>
  <c r="AE23" i="14"/>
  <c r="AG105" i="14"/>
  <c r="AE39" i="14"/>
  <c r="AE33" i="14"/>
  <c r="AC112" i="14"/>
  <c r="AG121" i="14"/>
  <c r="AG25" i="14"/>
  <c r="AE41" i="14"/>
  <c r="AE37" i="14"/>
  <c r="AC95" i="14"/>
  <c r="AF71" i="14"/>
  <c r="AF78" i="14"/>
  <c r="AF69" i="14"/>
  <c r="AG46" i="14"/>
  <c r="AG83" i="14"/>
  <c r="AC96" i="14"/>
  <c r="AF108" i="14"/>
  <c r="AF110" i="14"/>
  <c r="AF80" i="14"/>
  <c r="AF68" i="14"/>
  <c r="AF74" i="14"/>
  <c r="AG51" i="14"/>
  <c r="AG94" i="14"/>
  <c r="AE98" i="14"/>
  <c r="AF75" i="14"/>
  <c r="AF66" i="14"/>
  <c r="AF65" i="14"/>
  <c r="AF79" i="14"/>
  <c r="AF70" i="14"/>
  <c r="AG52" i="14"/>
  <c r="AG97" i="14"/>
  <c r="AF76" i="14"/>
  <c r="AF72" i="14"/>
  <c r="AD81" i="14"/>
  <c r="AD72" i="14"/>
  <c r="AA110" i="14"/>
  <c r="AD90" i="14"/>
  <c r="AD86" i="14"/>
  <c r="AF105" i="14"/>
  <c r="AE77" i="14"/>
  <c r="AG111" i="14"/>
  <c r="AG39" i="14"/>
  <c r="AF81" i="14"/>
  <c r="AF67" i="14"/>
  <c r="AE57" i="14"/>
  <c r="AG89" i="14"/>
  <c r="AF44" i="14"/>
  <c r="AE86" i="14"/>
  <c r="AE24" i="14"/>
  <c r="AF64" i="14"/>
  <c r="AC100" i="14"/>
  <c r="AC99" i="14"/>
  <c r="AC86" i="14"/>
  <c r="AG64" i="14"/>
  <c r="AG65" i="14"/>
  <c r="AG75" i="14"/>
  <c r="AG118" i="14"/>
  <c r="AG109" i="14"/>
  <c r="AG31" i="14"/>
  <c r="AG26" i="14"/>
  <c r="AG54" i="14"/>
  <c r="AG53" i="14"/>
  <c r="AG45" i="14"/>
  <c r="AG90" i="14"/>
  <c r="AG92" i="14"/>
  <c r="AG66" i="14"/>
  <c r="AC87" i="14"/>
  <c r="AC88" i="14"/>
  <c r="AG73" i="14"/>
  <c r="AG78" i="14"/>
  <c r="AG48" i="14"/>
  <c r="AG61" i="14"/>
  <c r="AG63" i="14"/>
  <c r="AC101" i="14"/>
  <c r="AC93" i="14"/>
  <c r="AG68" i="14"/>
  <c r="AG81" i="14"/>
  <c r="AG116" i="14"/>
  <c r="AG115" i="14"/>
  <c r="AG106" i="14"/>
  <c r="AG34" i="14"/>
  <c r="AG37" i="14"/>
  <c r="AG56" i="14"/>
  <c r="AG50" i="14"/>
  <c r="AG96" i="14"/>
  <c r="AG100" i="14"/>
  <c r="AG91" i="14"/>
  <c r="AC97" i="14"/>
  <c r="AC89" i="14"/>
  <c r="AG77" i="14"/>
  <c r="AG74" i="14"/>
  <c r="AG112" i="14"/>
  <c r="AG108" i="14"/>
  <c r="AG27" i="14"/>
  <c r="AG40" i="14"/>
  <c r="AG38" i="14"/>
  <c r="AG60" i="14"/>
  <c r="AG44" i="14"/>
  <c r="AG99" i="14"/>
  <c r="AG95" i="14"/>
  <c r="AG76" i="14"/>
  <c r="AC84" i="14"/>
  <c r="AC85" i="14"/>
  <c r="AG72" i="14"/>
  <c r="AG71" i="14"/>
  <c r="AG120" i="14"/>
  <c r="AG107" i="14"/>
  <c r="AG29" i="14"/>
  <c r="AG23" i="14"/>
  <c r="AG41" i="14"/>
  <c r="AG55" i="14"/>
  <c r="AG59" i="14"/>
  <c r="AG86" i="14"/>
  <c r="AG84" i="14"/>
  <c r="AC98" i="14"/>
  <c r="AG80" i="14"/>
  <c r="AG69" i="14"/>
  <c r="AC92" i="14"/>
  <c r="AC94" i="14"/>
  <c r="AC83" i="14"/>
  <c r="AC91" i="14"/>
  <c r="AG67" i="14"/>
  <c r="AG70" i="14"/>
  <c r="AG104" i="14"/>
  <c r="AG30" i="14"/>
  <c r="AG24" i="14"/>
  <c r="AG47" i="14"/>
  <c r="AG49" i="14"/>
  <c r="AG87" i="14"/>
  <c r="U3" i="14"/>
  <c r="S22" i="14"/>
  <c r="T22" i="14"/>
  <c r="N31" i="14"/>
  <c r="N38" i="14"/>
  <c r="N23" i="14"/>
  <c r="N35" i="14"/>
  <c r="N29" i="14"/>
  <c r="N33" i="14"/>
  <c r="N37" i="14"/>
  <c r="N25" i="14"/>
  <c r="N30" i="14"/>
  <c r="N34" i="14"/>
  <c r="N26" i="14"/>
  <c r="N36" i="14"/>
  <c r="N24" i="14"/>
  <c r="N27" i="14"/>
  <c r="N41" i="14"/>
  <c r="N40" i="14"/>
  <c r="N28" i="14"/>
  <c r="N32" i="14"/>
  <c r="N39" i="14"/>
  <c r="R17" i="11"/>
  <c r="O42" i="14"/>
  <c r="O27" i="14"/>
  <c r="O33" i="14"/>
  <c r="O41" i="14"/>
  <c r="O39" i="14"/>
  <c r="O26" i="14"/>
  <c r="O24" i="14"/>
  <c r="O35" i="14"/>
  <c r="O34" i="14"/>
  <c r="O23" i="14"/>
  <c r="O25" i="14"/>
  <c r="O31" i="14"/>
  <c r="O38" i="14"/>
  <c r="O30" i="14"/>
  <c r="O28" i="14"/>
  <c r="O32" i="14"/>
  <c r="O40" i="14"/>
  <c r="O37" i="14"/>
  <c r="O36" i="14"/>
  <c r="O29" i="14"/>
  <c r="N42" i="14"/>
  <c r="S3" i="14"/>
  <c r="S20" i="14"/>
  <c r="S18" i="14"/>
  <c r="S16" i="14"/>
  <c r="S14" i="14"/>
  <c r="S12" i="14"/>
  <c r="S10" i="14"/>
  <c r="S8" i="14"/>
  <c r="S6" i="14"/>
  <c r="S4" i="14"/>
  <c r="S21" i="14"/>
  <c r="S17" i="14"/>
  <c r="S13" i="14"/>
  <c r="S9" i="14"/>
  <c r="S5" i="14"/>
  <c r="S19" i="14"/>
  <c r="S15" i="14"/>
  <c r="S11" i="14"/>
  <c r="S7" i="14"/>
  <c r="T18" i="14"/>
  <c r="T19" i="14"/>
  <c r="T16" i="14"/>
  <c r="T14" i="14"/>
  <c r="T12" i="14"/>
  <c r="T10" i="14"/>
  <c r="T8" i="14"/>
  <c r="T6" i="14"/>
  <c r="T4" i="14"/>
  <c r="T21" i="14"/>
  <c r="T17" i="14"/>
  <c r="T13" i="14"/>
  <c r="T9" i="14"/>
  <c r="T5" i="14"/>
  <c r="T11" i="14"/>
  <c r="T20" i="14"/>
  <c r="T7" i="14"/>
  <c r="T15" i="14"/>
  <c r="T3" i="14"/>
  <c r="R22" i="14"/>
  <c r="R3" i="14"/>
  <c r="R20" i="14"/>
  <c r="R16" i="14"/>
  <c r="R12" i="14"/>
  <c r="R8" i="14"/>
  <c r="R4" i="14"/>
  <c r="R10" i="14"/>
  <c r="R21" i="14"/>
  <c r="R17" i="14"/>
  <c r="R9" i="14"/>
  <c r="R5" i="14"/>
  <c r="R19" i="14"/>
  <c r="R15" i="14"/>
  <c r="R11" i="14"/>
  <c r="R7" i="14"/>
  <c r="R18" i="14"/>
  <c r="R14" i="14"/>
  <c r="R6" i="14"/>
  <c r="R13" i="14"/>
  <c r="P22" i="14"/>
  <c r="Q3" i="14"/>
  <c r="Q16" i="14"/>
  <c r="Q10" i="14"/>
  <c r="Q20" i="14"/>
  <c r="Q11" i="14"/>
  <c r="Q4" i="14"/>
  <c r="Q13" i="14"/>
  <c r="Q7" i="14"/>
  <c r="Q9" i="14"/>
  <c r="Q8" i="14"/>
  <c r="Q14" i="14"/>
  <c r="Q19" i="14"/>
  <c r="Q15" i="14"/>
  <c r="Q18" i="14"/>
  <c r="Q5" i="14"/>
  <c r="Q6" i="14"/>
  <c r="Q21" i="14"/>
  <c r="Q17" i="14"/>
  <c r="Q12" i="14"/>
  <c r="Q22" i="14"/>
  <c r="P19" i="14"/>
  <c r="P20" i="14"/>
  <c r="P15" i="14"/>
  <c r="P11" i="14"/>
  <c r="P7" i="14"/>
  <c r="P3" i="14"/>
  <c r="P17" i="14"/>
  <c r="P13" i="14"/>
  <c r="P5" i="14"/>
  <c r="P14" i="14"/>
  <c r="P16" i="14"/>
  <c r="P12" i="14"/>
  <c r="P8" i="14"/>
  <c r="P4" i="14"/>
  <c r="P18" i="14"/>
  <c r="P9" i="14"/>
  <c r="P21" i="14"/>
  <c r="P10" i="14"/>
  <c r="P6" i="14"/>
  <c r="A14" i="15"/>
  <c r="D66" i="14" l="1"/>
  <c r="D79" i="14"/>
  <c r="D53" i="14"/>
  <c r="D61" i="14"/>
  <c r="D49" i="14"/>
  <c r="D51" i="14"/>
  <c r="D43" i="14"/>
  <c r="D70" i="14"/>
  <c r="D80" i="14"/>
  <c r="D45" i="14"/>
  <c r="D81" i="14"/>
  <c r="D78" i="14"/>
  <c r="D67" i="14"/>
  <c r="D74" i="14"/>
  <c r="D54" i="14"/>
  <c r="D52" i="14"/>
  <c r="D47" i="14"/>
  <c r="D58" i="14"/>
  <c r="D56" i="14"/>
  <c r="D44" i="14"/>
  <c r="D48" i="14"/>
  <c r="D73" i="14"/>
  <c r="D77" i="14"/>
  <c r="D71" i="14"/>
  <c r="D75" i="14"/>
  <c r="D63" i="14"/>
  <c r="D76" i="14"/>
  <c r="D72" i="14"/>
  <c r="D68" i="14"/>
  <c r="D84" i="14"/>
  <c r="D101" i="14"/>
  <c r="D86" i="14"/>
  <c r="D95" i="14"/>
  <c r="D87" i="14"/>
  <c r="D88" i="14"/>
  <c r="D96" i="14"/>
  <c r="D90" i="14"/>
  <c r="D89" i="14"/>
  <c r="D83" i="14"/>
  <c r="D97" i="14"/>
  <c r="D94" i="14"/>
  <c r="D91" i="14"/>
  <c r="D98" i="14"/>
  <c r="D114" i="14"/>
  <c r="D23" i="14"/>
  <c r="D105" i="14"/>
  <c r="D3" i="14"/>
  <c r="D118" i="14"/>
  <c r="D38" i="14"/>
  <c r="D99" i="14"/>
  <c r="D110" i="14"/>
  <c r="D92" i="14"/>
  <c r="D115" i="14"/>
  <c r="D29" i="14"/>
  <c r="D93" i="14"/>
  <c r="D111" i="14"/>
  <c r="D85" i="14"/>
  <c r="D107" i="14"/>
  <c r="D11" i="14"/>
  <c r="B110" i="14"/>
  <c r="B119" i="14"/>
  <c r="B118" i="14"/>
  <c r="B112" i="14"/>
  <c r="B106" i="14"/>
  <c r="B114" i="14"/>
  <c r="B111" i="14"/>
  <c r="B107" i="14"/>
  <c r="B115" i="14"/>
  <c r="B105" i="14"/>
  <c r="B109" i="14"/>
  <c r="B103" i="14"/>
  <c r="B113" i="14"/>
  <c r="B121" i="14"/>
  <c r="B104" i="14"/>
  <c r="B120" i="14"/>
  <c r="B117" i="14"/>
  <c r="B108" i="14"/>
  <c r="B116" i="14"/>
  <c r="D35" i="14"/>
  <c r="B86" i="14"/>
  <c r="B87" i="14"/>
  <c r="B90" i="14"/>
  <c r="B93" i="14"/>
  <c r="B96" i="14"/>
  <c r="B100" i="14"/>
  <c r="B88" i="14"/>
  <c r="B99" i="14"/>
  <c r="B94" i="14"/>
  <c r="B101" i="14"/>
  <c r="B85" i="14"/>
  <c r="B91" i="14"/>
  <c r="B98" i="14"/>
  <c r="B83" i="14"/>
  <c r="B89" i="14"/>
  <c r="B97" i="14"/>
  <c r="B92" i="14"/>
  <c r="B84" i="14"/>
  <c r="B95" i="14"/>
  <c r="D24" i="14"/>
  <c r="D40" i="14"/>
  <c r="D37" i="14"/>
  <c r="D116" i="14"/>
  <c r="D6" i="14"/>
  <c r="D18" i="14"/>
  <c r="D31" i="14"/>
  <c r="D41" i="14"/>
  <c r="D27" i="14"/>
  <c r="D109" i="14"/>
  <c r="D9" i="14"/>
  <c r="B65" i="14"/>
  <c r="B79" i="14"/>
  <c r="B67" i="14"/>
  <c r="B63" i="14"/>
  <c r="B76" i="14"/>
  <c r="B70" i="14"/>
  <c r="B74" i="14"/>
  <c r="B73" i="14"/>
  <c r="B68" i="14"/>
  <c r="B66" i="14"/>
  <c r="B81" i="14"/>
  <c r="B77" i="14"/>
  <c r="B78" i="14"/>
  <c r="B64" i="14"/>
  <c r="B71" i="14"/>
  <c r="B75" i="14"/>
  <c r="B69" i="14"/>
  <c r="B72" i="14"/>
  <c r="B80" i="14"/>
  <c r="D28" i="14"/>
  <c r="D14" i="14"/>
  <c r="D36" i="14"/>
  <c r="D119" i="14"/>
  <c r="D103" i="14"/>
  <c r="D15" i="14"/>
  <c r="D19" i="14"/>
  <c r="D17" i="14"/>
  <c r="D30" i="14"/>
  <c r="D120" i="14"/>
  <c r="D104" i="14"/>
  <c r="D5" i="14"/>
  <c r="D7" i="14"/>
  <c r="D25" i="14"/>
  <c r="D33" i="14"/>
  <c r="D12" i="14"/>
  <c r="D32" i="14"/>
  <c r="D13" i="14"/>
  <c r="D26" i="14"/>
  <c r="D112" i="14"/>
  <c r="D113" i="14"/>
  <c r="D21" i="14"/>
  <c r="B44" i="14"/>
  <c r="B61" i="14"/>
  <c r="B55" i="14"/>
  <c r="B56" i="14"/>
  <c r="B47" i="14"/>
  <c r="B48" i="14"/>
  <c r="B45" i="14"/>
  <c r="B46" i="14"/>
  <c r="B58" i="14"/>
  <c r="B49" i="14"/>
  <c r="B54" i="14"/>
  <c r="B57" i="14"/>
  <c r="B53" i="14"/>
  <c r="B60" i="14"/>
  <c r="B52" i="14"/>
  <c r="B50" i="14"/>
  <c r="B51" i="14"/>
  <c r="B59" i="14"/>
  <c r="B43" i="14"/>
  <c r="D106" i="14"/>
  <c r="D121" i="14"/>
  <c r="D34" i="14"/>
  <c r="D108" i="14"/>
  <c r="D10" i="14"/>
  <c r="D4" i="14"/>
  <c r="B26" i="14"/>
  <c r="B23" i="14"/>
  <c r="B37" i="14"/>
  <c r="B31" i="14"/>
  <c r="B28" i="14"/>
  <c r="B29" i="14"/>
  <c r="B24" i="14"/>
  <c r="B39" i="14"/>
  <c r="B32" i="14"/>
  <c r="B35" i="14"/>
  <c r="B40" i="14"/>
  <c r="B25" i="14"/>
  <c r="B36" i="14"/>
  <c r="B27" i="14"/>
  <c r="B38" i="14"/>
  <c r="B30" i="14"/>
  <c r="B34" i="14"/>
  <c r="B41" i="14"/>
  <c r="B33" i="14"/>
  <c r="D8" i="14"/>
  <c r="D16" i="14"/>
  <c r="B6" i="14"/>
  <c r="B4" i="14"/>
  <c r="B17" i="14"/>
  <c r="B9" i="14"/>
  <c r="B19" i="14"/>
  <c r="B7" i="14"/>
  <c r="B13" i="14"/>
  <c r="B18" i="14"/>
  <c r="B20" i="14"/>
  <c r="B16" i="14"/>
  <c r="B5" i="14"/>
  <c r="B3" i="14"/>
  <c r="B14" i="14"/>
  <c r="B12" i="14"/>
  <c r="B11" i="14"/>
  <c r="B10" i="14"/>
  <c r="B8" i="14"/>
  <c r="B15" i="14"/>
  <c r="B21" i="14"/>
  <c r="W42" i="14"/>
  <c r="W49" i="14" s="1"/>
  <c r="W27" i="14"/>
  <c r="V25" i="14"/>
  <c r="V24" i="14"/>
  <c r="V37" i="14"/>
  <c r="V41" i="14"/>
  <c r="V32" i="14"/>
  <c r="V35" i="14"/>
  <c r="V26" i="14"/>
  <c r="V36" i="14"/>
  <c r="V33" i="14"/>
  <c r="V29" i="14"/>
  <c r="V23" i="14"/>
  <c r="V38" i="14"/>
  <c r="V40" i="14"/>
  <c r="V31" i="14"/>
  <c r="V39" i="14"/>
  <c r="V27" i="14"/>
  <c r="V30" i="14"/>
  <c r="V28" i="14"/>
  <c r="W41" i="14"/>
  <c r="W33" i="14"/>
  <c r="W23" i="14"/>
  <c r="W38" i="14"/>
  <c r="W40" i="14"/>
  <c r="W30" i="14"/>
  <c r="W32" i="14"/>
  <c r="W39" i="14"/>
  <c r="W28" i="14"/>
  <c r="W34" i="14"/>
  <c r="X32" i="14"/>
  <c r="X38" i="14"/>
  <c r="W24" i="14"/>
  <c r="W31" i="14"/>
  <c r="X28" i="14"/>
  <c r="X27" i="14"/>
  <c r="W36" i="14"/>
  <c r="X33" i="14"/>
  <c r="W35" i="14"/>
  <c r="X26" i="14"/>
  <c r="X36" i="14"/>
  <c r="X34" i="14"/>
  <c r="X23" i="14"/>
  <c r="W37" i="14"/>
  <c r="X24" i="14"/>
  <c r="W29" i="14"/>
  <c r="X40" i="14"/>
  <c r="W25" i="14"/>
  <c r="X42" i="14"/>
  <c r="X45" i="14" s="1"/>
  <c r="Y42" i="14"/>
  <c r="V42" i="14"/>
  <c r="V61" i="14" s="1"/>
  <c r="X30" i="14"/>
  <c r="X39" i="14"/>
  <c r="X41" i="14"/>
  <c r="X29" i="14"/>
  <c r="X25" i="14"/>
  <c r="Y35" i="14"/>
  <c r="Y39" i="14"/>
  <c r="Y31" i="14"/>
  <c r="Y30" i="14"/>
  <c r="Y28" i="14"/>
  <c r="Y29" i="14"/>
  <c r="Y41" i="14"/>
  <c r="Y24" i="14"/>
  <c r="Y33" i="14"/>
  <c r="Y23" i="14"/>
  <c r="Y38" i="14"/>
  <c r="Y37" i="14"/>
  <c r="Y26" i="14"/>
  <c r="Y34" i="14"/>
  <c r="Y36" i="14"/>
  <c r="Y40" i="14"/>
  <c r="Y27" i="14"/>
  <c r="Y25" i="14"/>
  <c r="Y32" i="14"/>
  <c r="X31" i="14"/>
  <c r="X37" i="14"/>
  <c r="T42" i="14"/>
  <c r="N46" i="14"/>
  <c r="N57" i="14"/>
  <c r="N52" i="14"/>
  <c r="N51" i="14"/>
  <c r="N48" i="14"/>
  <c r="N47" i="14"/>
  <c r="N50" i="14"/>
  <c r="N43" i="14"/>
  <c r="N53" i="14"/>
  <c r="N60" i="14"/>
  <c r="N45" i="14"/>
  <c r="N44" i="14"/>
  <c r="N59" i="14"/>
  <c r="N61" i="14"/>
  <c r="N56" i="14"/>
  <c r="N58" i="14"/>
  <c r="N55" i="14"/>
  <c r="N49" i="14"/>
  <c r="N54" i="14"/>
  <c r="S17" i="11"/>
  <c r="O62" i="14"/>
  <c r="T24" i="14"/>
  <c r="T28" i="14"/>
  <c r="T35" i="14"/>
  <c r="T33" i="14"/>
  <c r="T40" i="14"/>
  <c r="T26" i="14"/>
  <c r="T30" i="14"/>
  <c r="T36" i="14"/>
  <c r="T27" i="14"/>
  <c r="T41" i="14"/>
  <c r="T32" i="14"/>
  <c r="T37" i="14"/>
  <c r="T29" i="14"/>
  <c r="T23" i="14"/>
  <c r="T34" i="14"/>
  <c r="T31" i="14"/>
  <c r="T38" i="14"/>
  <c r="T39" i="14"/>
  <c r="T25" i="14"/>
  <c r="S27" i="14"/>
  <c r="S38" i="14"/>
  <c r="S29" i="14"/>
  <c r="S34" i="14"/>
  <c r="S30" i="14"/>
  <c r="S35" i="14"/>
  <c r="S41" i="14"/>
  <c r="S39" i="14"/>
  <c r="S26" i="14"/>
  <c r="S24" i="14"/>
  <c r="S32" i="14"/>
  <c r="S31" i="14"/>
  <c r="S28" i="14"/>
  <c r="S23" i="14"/>
  <c r="S36" i="14"/>
  <c r="S33" i="14"/>
  <c r="S25" i="14"/>
  <c r="S37" i="14"/>
  <c r="S40" i="14"/>
  <c r="N62" i="14"/>
  <c r="O52" i="14"/>
  <c r="O55" i="14"/>
  <c r="O54" i="14"/>
  <c r="O61" i="14"/>
  <c r="O43" i="14"/>
  <c r="O56" i="14"/>
  <c r="O51" i="14"/>
  <c r="O50" i="14"/>
  <c r="O49" i="14"/>
  <c r="O44" i="14"/>
  <c r="O57" i="14"/>
  <c r="O58" i="14"/>
  <c r="O60" i="14"/>
  <c r="O59" i="14"/>
  <c r="O53" i="14"/>
  <c r="O46" i="14"/>
  <c r="O48" i="14"/>
  <c r="O45" i="14"/>
  <c r="O47" i="14"/>
  <c r="S42" i="14"/>
  <c r="R42" i="14"/>
  <c r="P42" i="14"/>
  <c r="Q42" i="14"/>
  <c r="P24" i="14"/>
  <c r="P27" i="14"/>
  <c r="P36" i="14"/>
  <c r="P34" i="14"/>
  <c r="P39" i="14"/>
  <c r="P31" i="14"/>
  <c r="P30" i="14"/>
  <c r="P25" i="14"/>
  <c r="P37" i="14"/>
  <c r="P28" i="14"/>
  <c r="P33" i="14"/>
  <c r="P35" i="14"/>
  <c r="P32" i="14"/>
  <c r="P23" i="14"/>
  <c r="P26" i="14"/>
  <c r="P38" i="14"/>
  <c r="P41" i="14"/>
  <c r="P29" i="14"/>
  <c r="P40" i="14"/>
  <c r="R31" i="14"/>
  <c r="R28" i="14"/>
  <c r="R34" i="14"/>
  <c r="R40" i="14"/>
  <c r="R38" i="14"/>
  <c r="R23" i="14"/>
  <c r="R35" i="14"/>
  <c r="R25" i="14"/>
  <c r="R26" i="14"/>
  <c r="R27" i="14"/>
  <c r="R33" i="14"/>
  <c r="R41" i="14"/>
  <c r="R24" i="14"/>
  <c r="R30" i="14"/>
  <c r="R32" i="14"/>
  <c r="R39" i="14"/>
  <c r="R37" i="14"/>
  <c r="R36" i="14"/>
  <c r="R29" i="14"/>
  <c r="Q35" i="14"/>
  <c r="Q23" i="14"/>
  <c r="Q27" i="14"/>
  <c r="Q32" i="14"/>
  <c r="Q39" i="14"/>
  <c r="Q41" i="14"/>
  <c r="Q37" i="14"/>
  <c r="Q24" i="14"/>
  <c r="Q28" i="14"/>
  <c r="Q25" i="14"/>
  <c r="Q40" i="14"/>
  <c r="Q31" i="14"/>
  <c r="Q38" i="14"/>
  <c r="Q26" i="14"/>
  <c r="Q34" i="14"/>
  <c r="Q30" i="14"/>
  <c r="Q29" i="14"/>
  <c r="Q33" i="14"/>
  <c r="Q36" i="14"/>
  <c r="A15" i="15"/>
  <c r="W57" i="14" l="1"/>
  <c r="W51" i="14"/>
  <c r="W60" i="14"/>
  <c r="W52" i="14"/>
  <c r="W55" i="14"/>
  <c r="W44" i="14"/>
  <c r="W53" i="14"/>
  <c r="W45" i="14"/>
  <c r="W47" i="14"/>
  <c r="W48" i="14"/>
  <c r="W50" i="14"/>
  <c r="W43" i="14"/>
  <c r="W46" i="14"/>
  <c r="W58" i="14"/>
  <c r="W54" i="14"/>
  <c r="W56" i="14"/>
  <c r="W61" i="14"/>
  <c r="W59" i="14"/>
  <c r="X46" i="14"/>
  <c r="X60" i="14"/>
  <c r="X49" i="14"/>
  <c r="X56" i="14"/>
  <c r="X58" i="14"/>
  <c r="X50" i="14"/>
  <c r="V48" i="14"/>
  <c r="X47" i="14"/>
  <c r="V43" i="14"/>
  <c r="V45" i="14"/>
  <c r="V44" i="14"/>
  <c r="V54" i="14"/>
  <c r="V50" i="14"/>
  <c r="V60" i="14"/>
  <c r="X53" i="14"/>
  <c r="V59" i="14"/>
  <c r="X52" i="14"/>
  <c r="X59" i="14"/>
  <c r="X55" i="14"/>
  <c r="V53" i="14"/>
  <c r="X57" i="14"/>
  <c r="X43" i="14"/>
  <c r="V52" i="14"/>
  <c r="V46" i="14"/>
  <c r="X61" i="14"/>
  <c r="V55" i="14"/>
  <c r="X44" i="14"/>
  <c r="V47" i="14"/>
  <c r="X51" i="14"/>
  <c r="V56" i="14"/>
  <c r="X48" i="14"/>
  <c r="V57" i="14"/>
  <c r="V49" i="14"/>
  <c r="V51" i="14"/>
  <c r="X54" i="14"/>
  <c r="V58" i="14"/>
  <c r="V62" i="14"/>
  <c r="V73" i="14" s="1"/>
  <c r="X62" i="14"/>
  <c r="X68" i="14" s="1"/>
  <c r="Y62" i="14"/>
  <c r="W62" i="14"/>
  <c r="W67" i="14" s="1"/>
  <c r="Y54" i="14"/>
  <c r="Y45" i="14"/>
  <c r="Y57" i="14"/>
  <c r="Y46" i="14"/>
  <c r="Y49" i="14"/>
  <c r="Y61" i="14"/>
  <c r="Y60" i="14"/>
  <c r="Y56" i="14"/>
  <c r="Y50" i="14"/>
  <c r="Y58" i="14"/>
  <c r="Y53" i="14"/>
  <c r="Y52" i="14"/>
  <c r="Y44" i="14"/>
  <c r="Y59" i="14"/>
  <c r="Y55" i="14"/>
  <c r="Y48" i="14"/>
  <c r="Y47" i="14"/>
  <c r="Y43" i="14"/>
  <c r="Y51" i="14"/>
  <c r="S60" i="14"/>
  <c r="S49" i="14"/>
  <c r="S61" i="14"/>
  <c r="S59" i="14"/>
  <c r="S58" i="14"/>
  <c r="S43" i="14"/>
  <c r="S52" i="14"/>
  <c r="S56" i="14"/>
  <c r="S55" i="14"/>
  <c r="S54" i="14"/>
  <c r="S48" i="14"/>
  <c r="S57" i="14"/>
  <c r="S47" i="14"/>
  <c r="S45" i="14"/>
  <c r="S53" i="14"/>
  <c r="S50" i="14"/>
  <c r="S46" i="14"/>
  <c r="S44" i="14"/>
  <c r="S51" i="14"/>
  <c r="O82" i="14"/>
  <c r="O77" i="14"/>
  <c r="O65" i="14"/>
  <c r="O68" i="14"/>
  <c r="O67" i="14"/>
  <c r="O66" i="14"/>
  <c r="O71" i="14"/>
  <c r="O64" i="14"/>
  <c r="O81" i="14"/>
  <c r="O80" i="14"/>
  <c r="O74" i="14"/>
  <c r="O63" i="14"/>
  <c r="O73" i="14"/>
  <c r="O76" i="14"/>
  <c r="O79" i="14"/>
  <c r="O69" i="14"/>
  <c r="O78" i="14"/>
  <c r="O75" i="14"/>
  <c r="O72" i="14"/>
  <c r="O70" i="14"/>
  <c r="N102" i="14"/>
  <c r="N82" i="14"/>
  <c r="T46" i="14"/>
  <c r="T59" i="14"/>
  <c r="T47" i="14"/>
  <c r="T61" i="14"/>
  <c r="T45" i="14"/>
  <c r="T56" i="14"/>
  <c r="T51" i="14"/>
  <c r="T44" i="14"/>
  <c r="T57" i="14"/>
  <c r="T43" i="14"/>
  <c r="T52" i="14"/>
  <c r="T54" i="14"/>
  <c r="T49" i="14"/>
  <c r="T55" i="14"/>
  <c r="T53" i="14"/>
  <c r="T58" i="14"/>
  <c r="T48" i="14"/>
  <c r="T50" i="14"/>
  <c r="T60" i="14"/>
  <c r="S62" i="14"/>
  <c r="N67" i="14"/>
  <c r="N80" i="14"/>
  <c r="N71" i="14"/>
  <c r="N74" i="14"/>
  <c r="N77" i="14"/>
  <c r="N72" i="14"/>
  <c r="N76" i="14"/>
  <c r="N70" i="14"/>
  <c r="N73" i="14"/>
  <c r="N63" i="14"/>
  <c r="N66" i="14"/>
  <c r="N64" i="14"/>
  <c r="N69" i="14"/>
  <c r="N79" i="14"/>
  <c r="N81" i="14"/>
  <c r="N68" i="14"/>
  <c r="N75" i="14"/>
  <c r="N65" i="14"/>
  <c r="N78" i="14"/>
  <c r="T62" i="14"/>
  <c r="R62" i="14"/>
  <c r="Q45" i="14"/>
  <c r="Q52" i="14"/>
  <c r="Q44" i="14"/>
  <c r="Q55" i="14"/>
  <c r="Q50" i="14"/>
  <c r="Q56" i="14"/>
  <c r="Q60" i="14"/>
  <c r="Q59" i="14"/>
  <c r="Q54" i="14"/>
  <c r="Q58" i="14"/>
  <c r="Q47" i="14"/>
  <c r="Q61" i="14"/>
  <c r="Q51" i="14"/>
  <c r="Q48" i="14"/>
  <c r="Q46" i="14"/>
  <c r="Q57" i="14"/>
  <c r="Q49" i="14"/>
  <c r="Q43" i="14"/>
  <c r="Q53" i="14"/>
  <c r="P62" i="14"/>
  <c r="Q62" i="14"/>
  <c r="R49" i="14"/>
  <c r="R48" i="14"/>
  <c r="R47" i="14"/>
  <c r="R61" i="14"/>
  <c r="R50" i="14"/>
  <c r="R56" i="14"/>
  <c r="R58" i="14"/>
  <c r="R52" i="14"/>
  <c r="R54" i="14"/>
  <c r="R44" i="14"/>
  <c r="R60" i="14"/>
  <c r="R59" i="14"/>
  <c r="R43" i="14"/>
  <c r="R45" i="14"/>
  <c r="R57" i="14"/>
  <c r="R46" i="14"/>
  <c r="R55" i="14"/>
  <c r="R51" i="14"/>
  <c r="R53" i="14"/>
  <c r="P46" i="14"/>
  <c r="P59" i="14"/>
  <c r="P55" i="14"/>
  <c r="P43" i="14"/>
  <c r="P49" i="14"/>
  <c r="P58" i="14"/>
  <c r="P50" i="14"/>
  <c r="P54" i="14"/>
  <c r="P48" i="14"/>
  <c r="P44" i="14"/>
  <c r="P53" i="14"/>
  <c r="P60" i="14"/>
  <c r="P52" i="14"/>
  <c r="P61" i="14"/>
  <c r="P45" i="14"/>
  <c r="P47" i="14"/>
  <c r="P56" i="14"/>
  <c r="P51" i="14"/>
  <c r="P57" i="14"/>
  <c r="A16" i="15"/>
  <c r="W73" i="14" l="1"/>
  <c r="W82" i="14"/>
  <c r="W88" i="14" s="1"/>
  <c r="W77" i="14"/>
  <c r="V72" i="14"/>
  <c r="V70" i="14"/>
  <c r="V68" i="14"/>
  <c r="X72" i="14"/>
  <c r="V80" i="14"/>
  <c r="X81" i="14"/>
  <c r="V67" i="14"/>
  <c r="X73" i="14"/>
  <c r="W76" i="14"/>
  <c r="W72" i="14"/>
  <c r="W66" i="14"/>
  <c r="X80" i="14"/>
  <c r="W68" i="14"/>
  <c r="W63" i="14"/>
  <c r="W75" i="14"/>
  <c r="W78" i="14"/>
  <c r="V64" i="14"/>
  <c r="W64" i="14"/>
  <c r="V65" i="14"/>
  <c r="W79" i="14"/>
  <c r="V74" i="14"/>
  <c r="X64" i="14"/>
  <c r="V77" i="14"/>
  <c r="X76" i="14"/>
  <c r="V81" i="14"/>
  <c r="X65" i="14"/>
  <c r="X70" i="14"/>
  <c r="V63" i="14"/>
  <c r="W69" i="14"/>
  <c r="X63" i="14"/>
  <c r="V75" i="14"/>
  <c r="W74" i="14"/>
  <c r="X69" i="14"/>
  <c r="V79" i="14"/>
  <c r="W65" i="14"/>
  <c r="V71" i="14"/>
  <c r="X67" i="14"/>
  <c r="V78" i="14"/>
  <c r="W70" i="14"/>
  <c r="X77" i="14"/>
  <c r="V66" i="14"/>
  <c r="V69" i="14"/>
  <c r="W81" i="14"/>
  <c r="X78" i="14"/>
  <c r="X75" i="14"/>
  <c r="V76" i="14"/>
  <c r="W80" i="14"/>
  <c r="X79" i="14"/>
  <c r="X71" i="14"/>
  <c r="V82" i="14"/>
  <c r="V89" i="14" s="1"/>
  <c r="X66" i="14"/>
  <c r="X74" i="14"/>
  <c r="W71" i="14"/>
  <c r="Y67" i="14"/>
  <c r="Y71" i="14"/>
  <c r="Y80" i="14"/>
  <c r="Y81" i="14"/>
  <c r="Y65" i="14"/>
  <c r="Y70" i="14"/>
  <c r="Y76" i="14"/>
  <c r="Y75" i="14"/>
  <c r="Y69" i="14"/>
  <c r="Y79" i="14"/>
  <c r="Y63" i="14"/>
  <c r="Y68" i="14"/>
  <c r="Y64" i="14"/>
  <c r="Y73" i="14"/>
  <c r="Y78" i="14"/>
  <c r="Y66" i="14"/>
  <c r="Y77" i="14"/>
  <c r="Y72" i="14"/>
  <c r="Y74" i="14"/>
  <c r="X82" i="14"/>
  <c r="X93" i="14" s="1"/>
  <c r="Y82" i="14"/>
  <c r="O102" i="14"/>
  <c r="O107" i="14" s="1"/>
  <c r="T17" i="11"/>
  <c r="U17" i="11" s="1"/>
  <c r="T69" i="14"/>
  <c r="T78" i="14"/>
  <c r="T79" i="14"/>
  <c r="T68" i="14"/>
  <c r="T75" i="14"/>
  <c r="T73" i="14"/>
  <c r="T70" i="14"/>
  <c r="T64" i="14"/>
  <c r="T71" i="14"/>
  <c r="T81" i="14"/>
  <c r="T74" i="14"/>
  <c r="T76" i="14"/>
  <c r="T67" i="14"/>
  <c r="T66" i="14"/>
  <c r="T80" i="14"/>
  <c r="T63" i="14"/>
  <c r="T72" i="14"/>
  <c r="T65" i="14"/>
  <c r="T77" i="14"/>
  <c r="N105" i="14"/>
  <c r="N119" i="14"/>
  <c r="N107" i="14"/>
  <c r="N103" i="14"/>
  <c r="N114" i="14"/>
  <c r="N110" i="14"/>
  <c r="N120" i="14"/>
  <c r="N112" i="14"/>
  <c r="N104" i="14"/>
  <c r="N117" i="14"/>
  <c r="N109" i="14"/>
  <c r="N108" i="14"/>
  <c r="N113" i="14"/>
  <c r="N115" i="14"/>
  <c r="N106" i="14"/>
  <c r="N118" i="14"/>
  <c r="N121" i="14"/>
  <c r="N116" i="14"/>
  <c r="N111" i="14"/>
  <c r="O89" i="14"/>
  <c r="O97" i="14"/>
  <c r="O96" i="14"/>
  <c r="O86" i="14"/>
  <c r="O99" i="14"/>
  <c r="O90" i="14"/>
  <c r="O92" i="14"/>
  <c r="O95" i="14"/>
  <c r="O87" i="14"/>
  <c r="O83" i="14"/>
  <c r="O84" i="14"/>
  <c r="O85" i="14"/>
  <c r="O100" i="14"/>
  <c r="O88" i="14"/>
  <c r="O101" i="14"/>
  <c r="O98" i="14"/>
  <c r="O94" i="14"/>
  <c r="O93" i="14"/>
  <c r="O91" i="14"/>
  <c r="N95" i="14"/>
  <c r="N83" i="14"/>
  <c r="N87" i="14"/>
  <c r="N89" i="14"/>
  <c r="N88" i="14"/>
  <c r="N90" i="14"/>
  <c r="N85" i="14"/>
  <c r="N84" i="14"/>
  <c r="N91" i="14"/>
  <c r="N93" i="14"/>
  <c r="N98" i="14"/>
  <c r="N92" i="14"/>
  <c r="N96" i="14"/>
  <c r="N86" i="14"/>
  <c r="N99" i="14"/>
  <c r="N100" i="14"/>
  <c r="N97" i="14"/>
  <c r="N101" i="14"/>
  <c r="N94" i="14"/>
  <c r="S82" i="14"/>
  <c r="T82" i="14"/>
  <c r="S75" i="14"/>
  <c r="S63" i="14"/>
  <c r="S80" i="14"/>
  <c r="S64" i="14"/>
  <c r="S66" i="14"/>
  <c r="S77" i="14"/>
  <c r="S70" i="14"/>
  <c r="S73" i="14"/>
  <c r="S76" i="14"/>
  <c r="S69" i="14"/>
  <c r="S81" i="14"/>
  <c r="S78" i="14"/>
  <c r="S71" i="14"/>
  <c r="S74" i="14"/>
  <c r="S65" i="14"/>
  <c r="S67" i="14"/>
  <c r="S79" i="14"/>
  <c r="S72" i="14"/>
  <c r="S68" i="14"/>
  <c r="P64" i="14"/>
  <c r="P68" i="14"/>
  <c r="P72" i="14"/>
  <c r="P67" i="14"/>
  <c r="P71" i="14"/>
  <c r="P75" i="14"/>
  <c r="P70" i="14"/>
  <c r="P76" i="14"/>
  <c r="P81" i="14"/>
  <c r="P63" i="14"/>
  <c r="P79" i="14"/>
  <c r="P65" i="14"/>
  <c r="P73" i="14"/>
  <c r="P80" i="14"/>
  <c r="P66" i="14"/>
  <c r="P74" i="14"/>
  <c r="P77" i="14"/>
  <c r="P69" i="14"/>
  <c r="P78" i="14"/>
  <c r="Q67" i="14"/>
  <c r="Q71" i="14"/>
  <c r="Q75" i="14"/>
  <c r="Q66" i="14"/>
  <c r="Q70" i="14"/>
  <c r="Q74" i="14"/>
  <c r="Q65" i="14"/>
  <c r="Q73" i="14"/>
  <c r="Q80" i="14"/>
  <c r="Q69" i="14"/>
  <c r="Q64" i="14"/>
  <c r="Q68" i="14"/>
  <c r="Q77" i="14"/>
  <c r="Q79" i="14"/>
  <c r="Q78" i="14"/>
  <c r="Q72" i="14"/>
  <c r="Q76" i="14"/>
  <c r="Q81" i="14"/>
  <c r="Q63" i="14"/>
  <c r="R102" i="14"/>
  <c r="R82" i="14"/>
  <c r="P102" i="14"/>
  <c r="P82" i="14"/>
  <c r="R66" i="14"/>
  <c r="R70" i="14"/>
  <c r="R74" i="14"/>
  <c r="R65" i="14"/>
  <c r="R69" i="14"/>
  <c r="R73" i="14"/>
  <c r="R77" i="14"/>
  <c r="R68" i="14"/>
  <c r="R79" i="14"/>
  <c r="R64" i="14"/>
  <c r="R76" i="14"/>
  <c r="R81" i="14"/>
  <c r="R63" i="14"/>
  <c r="R80" i="14"/>
  <c r="R71" i="14"/>
  <c r="R78" i="14"/>
  <c r="R72" i="14"/>
  <c r="R67" i="14"/>
  <c r="R75" i="14"/>
  <c r="Q102" i="14"/>
  <c r="Q82" i="14"/>
  <c r="A17" i="15"/>
  <c r="W96" i="14" l="1"/>
  <c r="W87" i="14"/>
  <c r="W100" i="14"/>
  <c r="W98" i="14"/>
  <c r="W95" i="14"/>
  <c r="W84" i="14"/>
  <c r="W89" i="14"/>
  <c r="W99" i="14"/>
  <c r="W101" i="14"/>
  <c r="W83" i="14"/>
  <c r="W94" i="14"/>
  <c r="W92" i="14"/>
  <c r="W91" i="14"/>
  <c r="W93" i="14"/>
  <c r="W85" i="14"/>
  <c r="W90" i="14"/>
  <c r="W97" i="14"/>
  <c r="W86" i="14"/>
  <c r="V87" i="14"/>
  <c r="V84" i="14"/>
  <c r="V91" i="14"/>
  <c r="X86" i="14"/>
  <c r="X97" i="14"/>
  <c r="V98" i="14"/>
  <c r="V99" i="14"/>
  <c r="V95" i="14"/>
  <c r="V88" i="14"/>
  <c r="V92" i="14"/>
  <c r="V93" i="14"/>
  <c r="V85" i="14"/>
  <c r="V101" i="14"/>
  <c r="V90" i="14"/>
  <c r="V86" i="14"/>
  <c r="X101" i="14"/>
  <c r="X84" i="14"/>
  <c r="X87" i="14"/>
  <c r="X85" i="14"/>
  <c r="X89" i="14"/>
  <c r="V94" i="14"/>
  <c r="X98" i="14"/>
  <c r="X102" i="14"/>
  <c r="X112" i="14" s="1"/>
  <c r="Y102" i="14"/>
  <c r="X90" i="14"/>
  <c r="V96" i="14"/>
  <c r="Y101" i="14"/>
  <c r="Y88" i="14"/>
  <c r="Y86" i="14"/>
  <c r="Y98" i="14"/>
  <c r="Y89" i="14"/>
  <c r="Y93" i="14"/>
  <c r="Y92" i="14"/>
  <c r="Y91" i="14"/>
  <c r="Y100" i="14"/>
  <c r="Y85" i="14"/>
  <c r="Y97" i="14"/>
  <c r="Y83" i="14"/>
  <c r="Y84" i="14"/>
  <c r="Y99" i="14"/>
  <c r="Y94" i="14"/>
  <c r="Y95" i="14"/>
  <c r="Y96" i="14"/>
  <c r="Y90" i="14"/>
  <c r="Y87" i="14"/>
  <c r="X99" i="14"/>
  <c r="X95" i="14"/>
  <c r="X88" i="14"/>
  <c r="X91" i="14"/>
  <c r="X96" i="14"/>
  <c r="X83" i="14"/>
  <c r="V100" i="14"/>
  <c r="X94" i="14"/>
  <c r="X100" i="14"/>
  <c r="V83" i="14"/>
  <c r="X92" i="14"/>
  <c r="V97" i="14"/>
  <c r="O118" i="14"/>
  <c r="O113" i="14"/>
  <c r="O108" i="14"/>
  <c r="O110" i="14"/>
  <c r="O114" i="14"/>
  <c r="O112" i="14"/>
  <c r="O103" i="14"/>
  <c r="O121" i="14"/>
  <c r="O116" i="14"/>
  <c r="O105" i="14"/>
  <c r="O109" i="14"/>
  <c r="O115" i="14"/>
  <c r="O119" i="14"/>
  <c r="O106" i="14"/>
  <c r="O120" i="14"/>
  <c r="O111" i="14"/>
  <c r="O104" i="14"/>
  <c r="O117" i="14"/>
  <c r="T102" i="14"/>
  <c r="T119" i="14" s="1"/>
  <c r="W102" i="14"/>
  <c r="S102" i="14"/>
  <c r="S110" i="14" s="1"/>
  <c r="V102" i="14"/>
  <c r="T101" i="14"/>
  <c r="T83" i="14"/>
  <c r="T95" i="14"/>
  <c r="T85" i="14"/>
  <c r="T96" i="14"/>
  <c r="T92" i="14"/>
  <c r="T89" i="14"/>
  <c r="T91" i="14"/>
  <c r="T94" i="14"/>
  <c r="T88" i="14"/>
  <c r="T90" i="14"/>
  <c r="T99" i="14"/>
  <c r="T87" i="14"/>
  <c r="T86" i="14"/>
  <c r="T97" i="14"/>
  <c r="T84" i="14"/>
  <c r="T100" i="14"/>
  <c r="T98" i="14"/>
  <c r="T93" i="14"/>
  <c r="S85" i="14"/>
  <c r="S83" i="14"/>
  <c r="S94" i="14"/>
  <c r="S92" i="14"/>
  <c r="S95" i="14"/>
  <c r="S90" i="14"/>
  <c r="S99" i="14"/>
  <c r="S98" i="14"/>
  <c r="S93" i="14"/>
  <c r="S88" i="14"/>
  <c r="S91" i="14"/>
  <c r="S96" i="14"/>
  <c r="S86" i="14"/>
  <c r="S100" i="14"/>
  <c r="S89" i="14"/>
  <c r="S84" i="14"/>
  <c r="S101" i="14"/>
  <c r="S97" i="14"/>
  <c r="S87" i="14"/>
  <c r="P107" i="14"/>
  <c r="P111" i="14"/>
  <c r="P115" i="14"/>
  <c r="P119" i="14"/>
  <c r="P106" i="14"/>
  <c r="P110" i="14"/>
  <c r="P114" i="14"/>
  <c r="P118" i="14"/>
  <c r="P105" i="14"/>
  <c r="P113" i="14"/>
  <c r="P121" i="14"/>
  <c r="P103" i="14"/>
  <c r="P108" i="14"/>
  <c r="P116" i="14"/>
  <c r="P104" i="14"/>
  <c r="P109" i="14"/>
  <c r="P120" i="14"/>
  <c r="P112" i="14"/>
  <c r="P117" i="14"/>
  <c r="Q86" i="14"/>
  <c r="Q90" i="14"/>
  <c r="Q94" i="14"/>
  <c r="Q85" i="14"/>
  <c r="Q89" i="14"/>
  <c r="Q93" i="14"/>
  <c r="Q84" i="14"/>
  <c r="Q92" i="14"/>
  <c r="Q99" i="14"/>
  <c r="Q87" i="14"/>
  <c r="Q95" i="14"/>
  <c r="Q98" i="14"/>
  <c r="Q96" i="14"/>
  <c r="Q101" i="14"/>
  <c r="Q100" i="14"/>
  <c r="Q91" i="14"/>
  <c r="Q97" i="14"/>
  <c r="Q88" i="14"/>
  <c r="Q83" i="14"/>
  <c r="R105" i="14"/>
  <c r="R109" i="14"/>
  <c r="R113" i="14"/>
  <c r="R117" i="14"/>
  <c r="R121" i="14"/>
  <c r="R103" i="14"/>
  <c r="R104" i="14"/>
  <c r="R108" i="14"/>
  <c r="R112" i="14"/>
  <c r="R116" i="14"/>
  <c r="R120" i="14"/>
  <c r="R111" i="14"/>
  <c r="R119" i="14"/>
  <c r="R106" i="14"/>
  <c r="R114" i="14"/>
  <c r="R110" i="14"/>
  <c r="R115" i="14"/>
  <c r="R118" i="14"/>
  <c r="R107" i="14"/>
  <c r="Q106" i="14"/>
  <c r="Q110" i="14"/>
  <c r="Q114" i="14"/>
  <c r="Q118" i="14"/>
  <c r="Q105" i="14"/>
  <c r="Q109" i="14"/>
  <c r="Q113" i="14"/>
  <c r="Q117" i="14"/>
  <c r="Q121" i="14"/>
  <c r="Q103" i="14"/>
  <c r="Q108" i="14"/>
  <c r="Q116" i="14"/>
  <c r="Q111" i="14"/>
  <c r="Q119" i="14"/>
  <c r="Q104" i="14"/>
  <c r="Q107" i="14"/>
  <c r="Q120" i="14"/>
  <c r="Q112" i="14"/>
  <c r="Q115" i="14"/>
  <c r="P87" i="14"/>
  <c r="P91" i="14"/>
  <c r="P95" i="14"/>
  <c r="P86" i="14"/>
  <c r="P90" i="14"/>
  <c r="P94" i="14"/>
  <c r="P89" i="14"/>
  <c r="P97" i="14"/>
  <c r="P100" i="14"/>
  <c r="P84" i="14"/>
  <c r="P92" i="14"/>
  <c r="P99" i="14"/>
  <c r="P85" i="14"/>
  <c r="P98" i="14"/>
  <c r="P93" i="14"/>
  <c r="P88" i="14"/>
  <c r="P83" i="14"/>
  <c r="P96" i="14"/>
  <c r="P101" i="14"/>
  <c r="R85" i="14"/>
  <c r="R89" i="14"/>
  <c r="R93" i="14"/>
  <c r="R97" i="14"/>
  <c r="R84" i="14"/>
  <c r="R88" i="14"/>
  <c r="R92" i="14"/>
  <c r="R96" i="14"/>
  <c r="R87" i="14"/>
  <c r="R95" i="14"/>
  <c r="R98" i="14"/>
  <c r="R90" i="14"/>
  <c r="R101" i="14"/>
  <c r="R83" i="14"/>
  <c r="R91" i="14"/>
  <c r="R86" i="14"/>
  <c r="R99" i="14"/>
  <c r="R100" i="14"/>
  <c r="R94" i="14"/>
  <c r="A18" i="15"/>
  <c r="X106" i="14" l="1"/>
  <c r="X108" i="14"/>
  <c r="X114" i="14"/>
  <c r="X121" i="14"/>
  <c r="X115" i="14"/>
  <c r="X116" i="14"/>
  <c r="X119" i="14"/>
  <c r="X109" i="14"/>
  <c r="Y116" i="14"/>
  <c r="Y117" i="14"/>
  <c r="Y121" i="14"/>
  <c r="Y108" i="14"/>
  <c r="Y115" i="14"/>
  <c r="Y114" i="14"/>
  <c r="Y105" i="14"/>
  <c r="Y107" i="14"/>
  <c r="Y110" i="14"/>
  <c r="Y113" i="14"/>
  <c r="Y111" i="14"/>
  <c r="Y109" i="14"/>
  <c r="Y119" i="14"/>
  <c r="Y118" i="14"/>
  <c r="Y120" i="14"/>
  <c r="Y103" i="14"/>
  <c r="Y112" i="14"/>
  <c r="Y104" i="14"/>
  <c r="Y106" i="14"/>
  <c r="X113" i="14"/>
  <c r="X105" i="14"/>
  <c r="X118" i="14"/>
  <c r="X117" i="14"/>
  <c r="X103" i="14"/>
  <c r="X104" i="14"/>
  <c r="X110" i="14"/>
  <c r="X111" i="14"/>
  <c r="X120" i="14"/>
  <c r="X107" i="14"/>
  <c r="S112" i="14"/>
  <c r="T120" i="14"/>
  <c r="S115" i="14"/>
  <c r="T104" i="14"/>
  <c r="S121" i="14"/>
  <c r="S117" i="14"/>
  <c r="S105" i="14"/>
  <c r="S106" i="14"/>
  <c r="S108" i="14"/>
  <c r="T108" i="14"/>
  <c r="T106" i="14"/>
  <c r="T114" i="14"/>
  <c r="S114" i="14"/>
  <c r="S103" i="14"/>
  <c r="S107" i="14"/>
  <c r="T115" i="14"/>
  <c r="T113" i="14"/>
  <c r="T105" i="14"/>
  <c r="S109" i="14"/>
  <c r="S119" i="14"/>
  <c r="S113" i="14"/>
  <c r="T117" i="14"/>
  <c r="T116" i="14"/>
  <c r="S111" i="14"/>
  <c r="S120" i="14"/>
  <c r="T103" i="14"/>
  <c r="T111" i="14"/>
  <c r="T112" i="14"/>
  <c r="S116" i="14"/>
  <c r="S104" i="14"/>
  <c r="V116" i="14"/>
  <c r="V109" i="14"/>
  <c r="V108" i="14"/>
  <c r="V107" i="14"/>
  <c r="V117" i="14"/>
  <c r="V115" i="14"/>
  <c r="V112" i="14"/>
  <c r="V121" i="14"/>
  <c r="V120" i="14"/>
  <c r="V113" i="14"/>
  <c r="V110" i="14"/>
  <c r="V114" i="14"/>
  <c r="V103" i="14"/>
  <c r="V119" i="14"/>
  <c r="V105" i="14"/>
  <c r="V106" i="14"/>
  <c r="V118" i="14"/>
  <c r="V111" i="14"/>
  <c r="V104" i="14"/>
  <c r="T107" i="14"/>
  <c r="T110" i="14"/>
  <c r="T118" i="14"/>
  <c r="T109" i="14"/>
  <c r="T121" i="14"/>
  <c r="S118" i="14"/>
  <c r="W105" i="14"/>
  <c r="W108" i="14"/>
  <c r="W107" i="14"/>
  <c r="W114" i="14"/>
  <c r="W106" i="14"/>
  <c r="W116" i="14"/>
  <c r="W115" i="14"/>
  <c r="W103" i="14"/>
  <c r="W120" i="14"/>
  <c r="W112" i="14"/>
  <c r="W113" i="14"/>
  <c r="W104" i="14"/>
  <c r="W117" i="14"/>
  <c r="W111" i="14"/>
  <c r="W110" i="14"/>
  <c r="W109" i="14"/>
  <c r="W118" i="14"/>
  <c r="W119" i="14"/>
  <c r="W121" i="14"/>
  <c r="A19" i="15"/>
  <c r="A20" i="15" l="1"/>
  <c r="A21" i="15" l="1"/>
  <c r="A22" i="15" l="1"/>
  <c r="A23" i="15" l="1"/>
  <c r="A24" i="15" l="1"/>
  <c r="A25" i="15" l="1"/>
  <c r="A26" i="15" l="1"/>
  <c r="A27" i="15" l="1"/>
  <c r="A28" i="15" l="1"/>
  <c r="A29" i="15" l="1"/>
  <c r="A30" i="15" l="1"/>
  <c r="A31" i="15" l="1"/>
  <c r="A32" i="15" l="1"/>
  <c r="A33" i="15" l="1"/>
  <c r="A34" i="15" l="1"/>
  <c r="A35" i="15" l="1"/>
  <c r="A36" i="15" l="1"/>
  <c r="A37" i="15" l="1"/>
  <c r="A38" i="15" l="1"/>
  <c r="A39" i="15" l="1"/>
  <c r="A40" i="15" l="1"/>
  <c r="B1" i="18" l="1"/>
  <c r="AJ10" i="14"/>
  <c r="AL10" i="14" s="1"/>
  <c r="B48" i="11"/>
  <c r="AJ5" i="14" l="1"/>
  <c r="AL5" i="14" s="1"/>
  <c r="AJ6" i="14"/>
  <c r="AL6" i="14" s="1"/>
  <c r="AJ2" i="14"/>
  <c r="AL2" i="14" s="1"/>
  <c r="AJ4" i="14"/>
  <c r="AL4" i="14" s="1"/>
  <c r="C1" i="18"/>
  <c r="C48" i="11"/>
  <c r="B15" i="15" l="1"/>
  <c r="AF15" i="15" s="1"/>
  <c r="AN15" i="15" s="1"/>
  <c r="B9" i="15"/>
  <c r="L9" i="15" s="1"/>
  <c r="B33" i="15"/>
  <c r="G33" i="15" s="1"/>
  <c r="B7" i="15"/>
  <c r="X7" i="15" s="1"/>
  <c r="B16" i="15"/>
  <c r="AI16" i="15" s="1"/>
  <c r="AO16" i="15" s="1"/>
  <c r="B14" i="15"/>
  <c r="O14" i="15" s="1"/>
  <c r="B17" i="15"/>
  <c r="AK17" i="15" s="1"/>
  <c r="B1" i="15"/>
  <c r="Y1" i="15" s="1"/>
  <c r="B32" i="15"/>
  <c r="AL32" i="15" s="1"/>
  <c r="B31" i="15"/>
  <c r="P31" i="15" s="1"/>
  <c r="B13" i="15"/>
  <c r="S13" i="15" s="1"/>
  <c r="B30" i="15"/>
  <c r="P30" i="15" s="1"/>
  <c r="B29" i="15"/>
  <c r="Q29" i="15" s="1"/>
  <c r="B27" i="15"/>
  <c r="K27" i="15" s="1"/>
  <c r="B26" i="15"/>
  <c r="T26" i="15" s="1"/>
  <c r="B25" i="15"/>
  <c r="G25" i="15" s="1"/>
  <c r="B28" i="15"/>
  <c r="G28" i="15" s="1"/>
  <c r="B24" i="15"/>
  <c r="V24" i="15" s="1"/>
  <c r="B23" i="15"/>
  <c r="J23" i="15" s="1"/>
  <c r="B21" i="15"/>
  <c r="W21" i="15" s="1"/>
  <c r="B10" i="15"/>
  <c r="H10" i="15" s="1"/>
  <c r="B2" i="15"/>
  <c r="AG2" i="15" s="1"/>
  <c r="B40" i="15"/>
  <c r="L40" i="15" s="1"/>
  <c r="B22" i="15"/>
  <c r="V22" i="15" s="1"/>
  <c r="B39" i="15"/>
  <c r="AD39" i="15" s="1"/>
  <c r="B38" i="15"/>
  <c r="U38" i="15" s="1"/>
  <c r="B37" i="15"/>
  <c r="L37" i="15" s="1"/>
  <c r="B35" i="15"/>
  <c r="X35" i="15" s="1"/>
  <c r="B19" i="15"/>
  <c r="H19" i="15" s="1"/>
  <c r="B3" i="15"/>
  <c r="H3" i="15" s="1"/>
  <c r="B36" i="15"/>
  <c r="V36" i="15" s="1"/>
  <c r="B20" i="15"/>
  <c r="AD20" i="15" s="1"/>
  <c r="B34" i="15"/>
  <c r="G34" i="15" s="1"/>
  <c r="B5" i="15"/>
  <c r="X5" i="15" s="1"/>
  <c r="B18" i="15"/>
  <c r="V18" i="15" s="1"/>
  <c r="B6" i="15"/>
  <c r="N6" i="15" s="1"/>
  <c r="B4" i="15"/>
  <c r="K4" i="15" s="1"/>
  <c r="B12" i="15"/>
  <c r="M12" i="15" s="1"/>
  <c r="AM12" i="15" s="1"/>
  <c r="B8" i="15"/>
  <c r="C8" i="15" s="1"/>
  <c r="B11" i="15"/>
  <c r="AI11" i="15" s="1"/>
  <c r="AO11" i="15" s="1"/>
  <c r="D1" i="18"/>
  <c r="AF33" i="15"/>
  <c r="AN33" i="15" s="1"/>
  <c r="D48" i="11"/>
  <c r="J33" i="15" l="1"/>
  <c r="N33" i="15"/>
  <c r="M21" i="15"/>
  <c r="AM21" i="15" s="1"/>
  <c r="M14" i="15"/>
  <c r="AM14" i="15" s="1"/>
  <c r="U33" i="15"/>
  <c r="T33" i="15"/>
  <c r="Z33" i="15"/>
  <c r="AK33" i="15"/>
  <c r="I33" i="15"/>
  <c r="AS33" i="15"/>
  <c r="AR33" i="15"/>
  <c r="AG33" i="15"/>
  <c r="AB33" i="15"/>
  <c r="AD33" i="15"/>
  <c r="T14" i="15"/>
  <c r="O15" i="15"/>
  <c r="M15" i="15"/>
  <c r="AM15" i="15" s="1"/>
  <c r="AS15" i="15"/>
  <c r="X15" i="15"/>
  <c r="AU15" i="15"/>
  <c r="AL15" i="15"/>
  <c r="AQ15" i="15" s="1"/>
  <c r="AJ15" i="15"/>
  <c r="AP15" i="15" s="1"/>
  <c r="AK15" i="15"/>
  <c r="Q15" i="15"/>
  <c r="P15" i="15"/>
  <c r="C15" i="15"/>
  <c r="AT15" i="15"/>
  <c r="K15" i="15"/>
  <c r="L15" i="15"/>
  <c r="T15" i="15"/>
  <c r="AI15" i="15"/>
  <c r="AO15" i="15" s="1"/>
  <c r="AR15" i="15"/>
  <c r="AD15" i="15"/>
  <c r="AH15" i="15"/>
  <c r="AE15" i="15"/>
  <c r="AC15" i="15"/>
  <c r="I15" i="15"/>
  <c r="G15" i="15"/>
  <c r="U15" i="15"/>
  <c r="W15" i="15"/>
  <c r="AB15" i="15"/>
  <c r="AA15" i="15"/>
  <c r="D15" i="15" s="1"/>
  <c r="AG15" i="15"/>
  <c r="R15" i="15"/>
  <c r="V15" i="15"/>
  <c r="Z15" i="15"/>
  <c r="N15" i="15"/>
  <c r="J15" i="15"/>
  <c r="Y15" i="15"/>
  <c r="H15" i="15"/>
  <c r="S15" i="15"/>
  <c r="V33" i="15"/>
  <c r="W33" i="15"/>
  <c r="P33" i="15"/>
  <c r="Q33" i="15"/>
  <c r="AI33" i="15"/>
  <c r="AO33" i="15" s="1"/>
  <c r="AE33" i="15"/>
  <c r="M33" i="15"/>
  <c r="AM33" i="15" s="1"/>
  <c r="R33" i="15"/>
  <c r="AD7" i="15"/>
  <c r="AT33" i="15"/>
  <c r="AT7" i="15"/>
  <c r="H33" i="15"/>
  <c r="C7" i="15"/>
  <c r="AI7" i="15"/>
  <c r="AO7" i="15" s="1"/>
  <c r="Y7" i="15"/>
  <c r="AE7" i="15"/>
  <c r="AB7" i="15"/>
  <c r="AG16" i="15"/>
  <c r="G7" i="15"/>
  <c r="R7" i="15"/>
  <c r="J21" i="15"/>
  <c r="K7" i="15"/>
  <c r="AK21" i="15"/>
  <c r="C33" i="15"/>
  <c r="AC33" i="15"/>
  <c r="I7" i="15"/>
  <c r="AG21" i="15"/>
  <c r="AL7" i="15"/>
  <c r="AQ7" i="15" s="1"/>
  <c r="L33" i="15"/>
  <c r="S33" i="15"/>
  <c r="Y33" i="15"/>
  <c r="AL33" i="15"/>
  <c r="AQ33" i="15" s="1"/>
  <c r="AJ16" i="15"/>
  <c r="AP16" i="15" s="1"/>
  <c r="AR16" i="15"/>
  <c r="AK16" i="15"/>
  <c r="L16" i="15"/>
  <c r="T16" i="15"/>
  <c r="AH16" i="15"/>
  <c r="M7" i="15"/>
  <c r="AM7" i="15" s="1"/>
  <c r="K33" i="15"/>
  <c r="AH33" i="15"/>
  <c r="V7" i="15"/>
  <c r="U7" i="15"/>
  <c r="O33" i="15"/>
  <c r="AU33" i="15"/>
  <c r="AR7" i="15"/>
  <c r="O7" i="15"/>
  <c r="AC7" i="15"/>
  <c r="AS7" i="15"/>
  <c r="AU7" i="15"/>
  <c r="AH7" i="15"/>
  <c r="H7" i="15"/>
  <c r="AC16" i="15"/>
  <c r="P16" i="15"/>
  <c r="S7" i="15"/>
  <c r="AA7" i="15"/>
  <c r="D7" i="15" s="1"/>
  <c r="AS21" i="15"/>
  <c r="AJ7" i="15"/>
  <c r="AP7" i="15" s="1"/>
  <c r="AG7" i="15"/>
  <c r="AF7" i="15"/>
  <c r="AN7" i="15" s="1"/>
  <c r="Q7" i="15"/>
  <c r="AK7" i="15"/>
  <c r="J7" i="15"/>
  <c r="L7" i="15"/>
  <c r="AA33" i="15"/>
  <c r="D33" i="15" s="1"/>
  <c r="X33" i="15"/>
  <c r="W7" i="15"/>
  <c r="N7" i="15"/>
  <c r="T7" i="15"/>
  <c r="P7" i="15"/>
  <c r="AJ33" i="15"/>
  <c r="AP33" i="15" s="1"/>
  <c r="Z7" i="15"/>
  <c r="W16" i="15"/>
  <c r="S16" i="15"/>
  <c r="H16" i="15"/>
  <c r="Z16" i="15"/>
  <c r="R16" i="15"/>
  <c r="K16" i="15"/>
  <c r="X16" i="15"/>
  <c r="AD16" i="15"/>
  <c r="O16" i="15"/>
  <c r="U16" i="15"/>
  <c r="AE16" i="15"/>
  <c r="AT16" i="15"/>
  <c r="C16" i="15"/>
  <c r="AL14" i="15"/>
  <c r="E14" i="15" s="1"/>
  <c r="AR2" i="15"/>
  <c r="AA16" i="15"/>
  <c r="D16" i="15" s="1"/>
  <c r="AT14" i="15"/>
  <c r="AS16" i="15"/>
  <c r="I16" i="15"/>
  <c r="AB14" i="15"/>
  <c r="I14" i="15"/>
  <c r="N16" i="15"/>
  <c r="AL16" i="15"/>
  <c r="AQ16" i="15" s="1"/>
  <c r="AI14" i="15"/>
  <c r="AO14" i="15" s="1"/>
  <c r="AC14" i="15"/>
  <c r="AS14" i="15"/>
  <c r="AR14" i="15"/>
  <c r="N14" i="15"/>
  <c r="S14" i="15"/>
  <c r="C14" i="15"/>
  <c r="K14" i="15"/>
  <c r="X29" i="15"/>
  <c r="R29" i="15"/>
  <c r="AS1" i="15"/>
  <c r="T1" i="15"/>
  <c r="X1" i="15"/>
  <c r="AG14" i="15"/>
  <c r="Z9" i="15"/>
  <c r="G9" i="15"/>
  <c r="I9" i="15"/>
  <c r="C9" i="15"/>
  <c r="N9" i="15"/>
  <c r="AC9" i="15"/>
  <c r="AR9" i="15"/>
  <c r="AH9" i="15"/>
  <c r="V9" i="15"/>
  <c r="U9" i="15"/>
  <c r="AS9" i="15"/>
  <c r="AF9" i="15"/>
  <c r="AN9" i="15" s="1"/>
  <c r="X9" i="15"/>
  <c r="H9" i="15"/>
  <c r="J9" i="15"/>
  <c r="T9" i="15"/>
  <c r="AT9" i="15"/>
  <c r="AG9" i="15"/>
  <c r="R9" i="15"/>
  <c r="P9" i="15"/>
  <c r="AE9" i="15"/>
  <c r="AU9" i="15"/>
  <c r="AJ9" i="15"/>
  <c r="AP9" i="15" s="1"/>
  <c r="Q9" i="15"/>
  <c r="AB9" i="15"/>
  <c r="AK9" i="15"/>
  <c r="AL9" i="15"/>
  <c r="AQ9" i="15" s="1"/>
  <c r="W9" i="15"/>
  <c r="AA9" i="15"/>
  <c r="D9" i="15" s="1"/>
  <c r="AI9" i="15"/>
  <c r="AO9" i="15" s="1"/>
  <c r="Y9" i="15"/>
  <c r="S9" i="15"/>
  <c r="O9" i="15"/>
  <c r="M9" i="15"/>
  <c r="AM9" i="15" s="1"/>
  <c r="AD9" i="15"/>
  <c r="K9" i="15"/>
  <c r="M16" i="15"/>
  <c r="AM16" i="15" s="1"/>
  <c r="V16" i="15"/>
  <c r="H14" i="15"/>
  <c r="R14" i="15"/>
  <c r="AB16" i="15"/>
  <c r="J16" i="15"/>
  <c r="Y16" i="15"/>
  <c r="AE14" i="15"/>
  <c r="AF16" i="15"/>
  <c r="AN16" i="15" s="1"/>
  <c r="AU16" i="15"/>
  <c r="Q16" i="15"/>
  <c r="C10" i="15"/>
  <c r="Q14" i="15"/>
  <c r="AA14" i="15"/>
  <c r="D14" i="15" s="1"/>
  <c r="G16" i="15"/>
  <c r="AU14" i="15"/>
  <c r="V29" i="15"/>
  <c r="L14" i="15"/>
  <c r="AF1" i="15"/>
  <c r="AN1" i="15" s="1"/>
  <c r="P14" i="15"/>
  <c r="X17" i="15"/>
  <c r="AR1" i="15"/>
  <c r="AJ2" i="15"/>
  <c r="AP2" i="15" s="1"/>
  <c r="AH14" i="15"/>
  <c r="Y17" i="15"/>
  <c r="AT1" i="15"/>
  <c r="AJ14" i="15"/>
  <c r="AP14" i="15" s="1"/>
  <c r="U14" i="15"/>
  <c r="AS17" i="15"/>
  <c r="AD1" i="15"/>
  <c r="AG1" i="15"/>
  <c r="I17" i="15"/>
  <c r="G14" i="15"/>
  <c r="J14" i="15"/>
  <c r="T17" i="15"/>
  <c r="Z14" i="15"/>
  <c r="AF14" i="15"/>
  <c r="AN14" i="15" s="1"/>
  <c r="AK14" i="15"/>
  <c r="G17" i="15"/>
  <c r="Y14" i="15"/>
  <c r="X14" i="15"/>
  <c r="AD14" i="15"/>
  <c r="AE17" i="15"/>
  <c r="W17" i="15"/>
  <c r="W14" i="15"/>
  <c r="V14" i="15"/>
  <c r="AT17" i="15"/>
  <c r="I37" i="15"/>
  <c r="T30" i="15"/>
  <c r="AF31" i="15"/>
  <c r="AN31" i="15" s="1"/>
  <c r="AL30" i="15"/>
  <c r="AQ30" i="15" s="1"/>
  <c r="AI31" i="15"/>
  <c r="AO31" i="15" s="1"/>
  <c r="AC32" i="15"/>
  <c r="AT39" i="15"/>
  <c r="Y38" i="15"/>
  <c r="O32" i="15"/>
  <c r="L1" i="15"/>
  <c r="V17" i="15"/>
  <c r="AL1" i="15"/>
  <c r="E1" i="15" s="1"/>
  <c r="AU38" i="15"/>
  <c r="H17" i="15"/>
  <c r="C1" i="15"/>
  <c r="V39" i="15"/>
  <c r="J17" i="15"/>
  <c r="J1" i="15"/>
  <c r="P1" i="15"/>
  <c r="AL17" i="15"/>
  <c r="AQ17" i="15" s="1"/>
  <c r="AR17" i="15"/>
  <c r="G39" i="15"/>
  <c r="AB17" i="15"/>
  <c r="AA1" i="15"/>
  <c r="D1" i="15" s="1"/>
  <c r="P17" i="15"/>
  <c r="AJ17" i="15"/>
  <c r="AP17" i="15" s="1"/>
  <c r="L39" i="15"/>
  <c r="O1" i="15"/>
  <c r="AF17" i="15"/>
  <c r="AN17" i="15" s="1"/>
  <c r="W29" i="15"/>
  <c r="AK1" i="15"/>
  <c r="AJ31" i="15"/>
  <c r="AP31" i="15" s="1"/>
  <c r="M1" i="15"/>
  <c r="AM1" i="15" s="1"/>
  <c r="AJ1" i="15"/>
  <c r="AP1" i="15" s="1"/>
  <c r="G32" i="15"/>
  <c r="AG38" i="15"/>
  <c r="AG17" i="15"/>
  <c r="K17" i="15"/>
  <c r="S32" i="15"/>
  <c r="K1" i="15"/>
  <c r="R32" i="15"/>
  <c r="J38" i="15"/>
  <c r="AK31" i="15"/>
  <c r="G1" i="15"/>
  <c r="AH1" i="15"/>
  <c r="AU37" i="15"/>
  <c r="AF38" i="15"/>
  <c r="AN38" i="15" s="1"/>
  <c r="N17" i="15"/>
  <c r="AI17" i="15"/>
  <c r="AO17" i="15" s="1"/>
  <c r="AH38" i="15"/>
  <c r="Y31" i="15"/>
  <c r="N31" i="15"/>
  <c r="W1" i="15"/>
  <c r="V1" i="15"/>
  <c r="AC39" i="15"/>
  <c r="L17" i="15"/>
  <c r="AH17" i="15"/>
  <c r="AT31" i="15"/>
  <c r="K39" i="15"/>
  <c r="AH31" i="15"/>
  <c r="AE1" i="15"/>
  <c r="M39" i="15"/>
  <c r="AM39" i="15" s="1"/>
  <c r="N1" i="15"/>
  <c r="AC1" i="15"/>
  <c r="AF39" i="15"/>
  <c r="AN39" i="15" s="1"/>
  <c r="R17" i="15"/>
  <c r="AA17" i="15"/>
  <c r="D17" i="15" s="1"/>
  <c r="AB1" i="15"/>
  <c r="Q1" i="15"/>
  <c r="I1" i="15"/>
  <c r="AA39" i="15"/>
  <c r="D39" i="15" s="1"/>
  <c r="AD17" i="15"/>
  <c r="C17" i="15"/>
  <c r="AL35" i="15"/>
  <c r="E35" i="15" s="1"/>
  <c r="G35" i="15"/>
  <c r="C32" i="15"/>
  <c r="AU1" i="15"/>
  <c r="U1" i="15"/>
  <c r="N32" i="15"/>
  <c r="Y27" i="15"/>
  <c r="R38" i="15"/>
  <c r="S17" i="15"/>
  <c r="Q17" i="15"/>
  <c r="AC17" i="15"/>
  <c r="AA31" i="15"/>
  <c r="D31" i="15" s="1"/>
  <c r="K32" i="15"/>
  <c r="I38" i="15"/>
  <c r="AR31" i="15"/>
  <c r="R1" i="15"/>
  <c r="C30" i="15"/>
  <c r="H1" i="15"/>
  <c r="S1" i="15"/>
  <c r="W32" i="15"/>
  <c r="AD13" i="15"/>
  <c r="T38" i="15"/>
  <c r="U17" i="15"/>
  <c r="AU17" i="15"/>
  <c r="O17" i="15"/>
  <c r="AD31" i="15"/>
  <c r="AD38" i="15"/>
  <c r="Z1" i="15"/>
  <c r="O38" i="15"/>
  <c r="U30" i="15"/>
  <c r="AI1" i="15"/>
  <c r="AO1" i="15" s="1"/>
  <c r="V32" i="15"/>
  <c r="R13" i="15"/>
  <c r="L35" i="15"/>
  <c r="M17" i="15"/>
  <c r="AM17" i="15" s="1"/>
  <c r="Z17" i="15"/>
  <c r="P32" i="15"/>
  <c r="T13" i="15"/>
  <c r="AL39" i="15"/>
  <c r="AQ39" i="15" s="1"/>
  <c r="Q32" i="15"/>
  <c r="G13" i="15"/>
  <c r="W39" i="15"/>
  <c r="AF32" i="15"/>
  <c r="AN32" i="15" s="1"/>
  <c r="O27" i="15"/>
  <c r="Z32" i="15"/>
  <c r="AH32" i="15"/>
  <c r="Y39" i="15"/>
  <c r="AA32" i="15"/>
  <c r="D32" i="15" s="1"/>
  <c r="AI39" i="15"/>
  <c r="AO39" i="15" s="1"/>
  <c r="AR32" i="15"/>
  <c r="O39" i="15"/>
  <c r="AA13" i="15"/>
  <c r="D13" i="15" s="1"/>
  <c r="H31" i="15"/>
  <c r="J31" i="15"/>
  <c r="AI32" i="15"/>
  <c r="AO32" i="15" s="1"/>
  <c r="P13" i="15"/>
  <c r="Z38" i="15"/>
  <c r="Z39" i="15"/>
  <c r="X39" i="15"/>
  <c r="AB31" i="15"/>
  <c r="H38" i="15"/>
  <c r="AU31" i="15"/>
  <c r="R31" i="15"/>
  <c r="L32" i="15"/>
  <c r="K38" i="15"/>
  <c r="AS39" i="15"/>
  <c r="Q39" i="15"/>
  <c r="AC31" i="15"/>
  <c r="AD32" i="15"/>
  <c r="AB32" i="15"/>
  <c r="AS38" i="15"/>
  <c r="AH39" i="15"/>
  <c r="AI13" i="15"/>
  <c r="AO13" i="15" s="1"/>
  <c r="U31" i="15"/>
  <c r="AU32" i="15"/>
  <c r="AS32" i="15"/>
  <c r="C38" i="15"/>
  <c r="AK39" i="15"/>
  <c r="L31" i="15"/>
  <c r="AE31" i="15"/>
  <c r="M31" i="15"/>
  <c r="AM31" i="15" s="1"/>
  <c r="AL31" i="15"/>
  <c r="AQ31" i="15" s="1"/>
  <c r="AK32" i="15"/>
  <c r="U32" i="15"/>
  <c r="AT38" i="15"/>
  <c r="V38" i="15"/>
  <c r="H39" i="15"/>
  <c r="Q31" i="15"/>
  <c r="K31" i="15"/>
  <c r="W31" i="15"/>
  <c r="AG32" i="15"/>
  <c r="T32" i="15"/>
  <c r="N38" i="15"/>
  <c r="G38" i="15"/>
  <c r="AU39" i="15"/>
  <c r="K13" i="15"/>
  <c r="V19" i="15"/>
  <c r="AD30" i="15"/>
  <c r="W13" i="15"/>
  <c r="G19" i="15"/>
  <c r="AE19" i="15"/>
  <c r="Q19" i="15"/>
  <c r="AF30" i="15"/>
  <c r="AN30" i="15" s="1"/>
  <c r="V13" i="15"/>
  <c r="W19" i="15"/>
  <c r="R19" i="15"/>
  <c r="J30" i="15"/>
  <c r="AL19" i="15"/>
  <c r="E19" i="15" s="1"/>
  <c r="I28" i="15"/>
  <c r="Q28" i="15"/>
  <c r="H30" i="15"/>
  <c r="J35" i="15"/>
  <c r="U23" i="15"/>
  <c r="AS30" i="15"/>
  <c r="AI30" i="15"/>
  <c r="AO30" i="15" s="1"/>
  <c r="AD35" i="15"/>
  <c r="AG29" i="15"/>
  <c r="AT26" i="15"/>
  <c r="Z30" i="15"/>
  <c r="I35" i="15"/>
  <c r="AD29" i="15"/>
  <c r="AA27" i="15"/>
  <c r="D27" i="15" s="1"/>
  <c r="AB36" i="15"/>
  <c r="AU30" i="15"/>
  <c r="AB35" i="15"/>
  <c r="W30" i="15"/>
  <c r="Q38" i="15"/>
  <c r="AK35" i="15"/>
  <c r="M30" i="15"/>
  <c r="AM30" i="15" s="1"/>
  <c r="O13" i="15"/>
  <c r="Y37" i="15"/>
  <c r="AR38" i="15"/>
  <c r="AK29" i="15"/>
  <c r="K3" i="15"/>
  <c r="H32" i="15"/>
  <c r="M32" i="15"/>
  <c r="AM32" i="15" s="1"/>
  <c r="N13" i="15"/>
  <c r="AH13" i="15"/>
  <c r="H37" i="15"/>
  <c r="AK38" i="15"/>
  <c r="P38" i="15"/>
  <c r="Z19" i="15"/>
  <c r="Z35" i="15"/>
  <c r="N39" i="15"/>
  <c r="AB39" i="15"/>
  <c r="U39" i="15"/>
  <c r="AH29" i="15"/>
  <c r="AL24" i="15"/>
  <c r="AQ24" i="15" s="1"/>
  <c r="AL26" i="15"/>
  <c r="E26" i="15" s="1"/>
  <c r="AI27" i="15"/>
  <c r="AO27" i="15" s="1"/>
  <c r="X30" i="15"/>
  <c r="AS36" i="15"/>
  <c r="Y29" i="15"/>
  <c r="AB30" i="15"/>
  <c r="V27" i="15"/>
  <c r="AS37" i="15"/>
  <c r="M36" i="15"/>
  <c r="AM36" i="15" s="1"/>
  <c r="O3" i="15"/>
  <c r="M13" i="15"/>
  <c r="AM13" i="15" s="1"/>
  <c r="T31" i="15"/>
  <c r="AK30" i="15"/>
  <c r="C3" i="15"/>
  <c r="Z31" i="15"/>
  <c r="V31" i="15"/>
  <c r="AJ32" i="15"/>
  <c r="AP32" i="15" s="1"/>
  <c r="AT32" i="15"/>
  <c r="AL13" i="15"/>
  <c r="AQ13" i="15" s="1"/>
  <c r="AU13" i="15"/>
  <c r="N37" i="15"/>
  <c r="AE38" i="15"/>
  <c r="S38" i="15"/>
  <c r="O19" i="15"/>
  <c r="AE35" i="15"/>
  <c r="J39" i="15"/>
  <c r="I39" i="15"/>
  <c r="T39" i="15"/>
  <c r="AT29" i="15"/>
  <c r="S26" i="15"/>
  <c r="Z29" i="15"/>
  <c r="P26" i="15"/>
  <c r="J13" i="15"/>
  <c r="L38" i="15"/>
  <c r="C29" i="15"/>
  <c r="I31" i="15"/>
  <c r="AC35" i="15"/>
  <c r="K30" i="15"/>
  <c r="AL3" i="15"/>
  <c r="AQ3" i="15" s="1"/>
  <c r="O31" i="15"/>
  <c r="S31" i="15"/>
  <c r="Y32" i="15"/>
  <c r="I32" i="15"/>
  <c r="C13" i="15"/>
  <c r="AJ13" i="15"/>
  <c r="AP13" i="15" s="1"/>
  <c r="Q37" i="15"/>
  <c r="AA38" i="15"/>
  <c r="D38" i="15" s="1"/>
  <c r="AB38" i="15"/>
  <c r="AL38" i="15"/>
  <c r="AQ38" i="15" s="1"/>
  <c r="K19" i="15"/>
  <c r="C35" i="15"/>
  <c r="AG39" i="15"/>
  <c r="C39" i="15"/>
  <c r="S39" i="15"/>
  <c r="J29" i="15"/>
  <c r="P24" i="15"/>
  <c r="AE27" i="15"/>
  <c r="X19" i="15"/>
  <c r="AF29" i="15"/>
  <c r="AN29" i="15" s="1"/>
  <c r="AI19" i="15"/>
  <c r="AO19" i="15" s="1"/>
  <c r="X38" i="15"/>
  <c r="AC19" i="15"/>
  <c r="P39" i="15"/>
  <c r="AH30" i="15"/>
  <c r="AA30" i="15"/>
  <c r="D30" i="15" s="1"/>
  <c r="J3" i="15"/>
  <c r="AS31" i="15"/>
  <c r="G31" i="15"/>
  <c r="J32" i="15"/>
  <c r="X32" i="15"/>
  <c r="AF13" i="15"/>
  <c r="AN13" i="15" s="1"/>
  <c r="AE13" i="15"/>
  <c r="G37" i="15"/>
  <c r="AI38" i="15"/>
  <c r="AO38" i="15" s="1"/>
  <c r="AC38" i="15"/>
  <c r="W38" i="15"/>
  <c r="AH19" i="15"/>
  <c r="M35" i="15"/>
  <c r="AM35" i="15" s="1"/>
  <c r="AR39" i="15"/>
  <c r="AJ39" i="15"/>
  <c r="AP39" i="15" s="1"/>
  <c r="R39" i="15"/>
  <c r="AE29" i="15"/>
  <c r="AR36" i="15"/>
  <c r="V26" i="15"/>
  <c r="I27" i="15"/>
  <c r="X31" i="15"/>
  <c r="AG31" i="15"/>
  <c r="L30" i="15"/>
  <c r="P3" i="15"/>
  <c r="C31" i="15"/>
  <c r="AB28" i="15"/>
  <c r="AE32" i="15"/>
  <c r="U13" i="15"/>
  <c r="AS13" i="15"/>
  <c r="AL37" i="15"/>
  <c r="AQ37" i="15" s="1"/>
  <c r="AJ38" i="15"/>
  <c r="AP38" i="15" s="1"/>
  <c r="M38" i="15"/>
  <c r="AM38" i="15" s="1"/>
  <c r="AA19" i="15"/>
  <c r="D19" i="15" s="1"/>
  <c r="N35" i="15"/>
  <c r="AE39" i="15"/>
  <c r="AA29" i="15"/>
  <c r="D29" i="15" s="1"/>
  <c r="X28" i="15"/>
  <c r="T19" i="15"/>
  <c r="N28" i="15"/>
  <c r="AH26" i="15"/>
  <c r="AC30" i="15"/>
  <c r="N30" i="15"/>
  <c r="O25" i="15"/>
  <c r="Z28" i="15"/>
  <c r="U28" i="15"/>
  <c r="W27" i="15"/>
  <c r="AG13" i="15"/>
  <c r="L13" i="15"/>
  <c r="P37" i="15"/>
  <c r="AK24" i="15"/>
  <c r="AE26" i="15"/>
  <c r="AD19" i="15"/>
  <c r="L19" i="15"/>
  <c r="S19" i="15"/>
  <c r="AA35" i="15"/>
  <c r="D35" i="15" s="1"/>
  <c r="W35" i="15"/>
  <c r="K29" i="15"/>
  <c r="G29" i="15"/>
  <c r="G24" i="15"/>
  <c r="AJ27" i="15"/>
  <c r="AP27" i="15" s="1"/>
  <c r="J25" i="15"/>
  <c r="G27" i="15"/>
  <c r="O30" i="15"/>
  <c r="R30" i="15"/>
  <c r="AI25" i="15"/>
  <c r="AO25" i="15" s="1"/>
  <c r="AK28" i="15"/>
  <c r="AL27" i="15"/>
  <c r="AQ27" i="15" s="1"/>
  <c r="AT13" i="15"/>
  <c r="Q13" i="15"/>
  <c r="C23" i="15"/>
  <c r="L24" i="15"/>
  <c r="AK26" i="15"/>
  <c r="AF19" i="15"/>
  <c r="AN19" i="15" s="1"/>
  <c r="AK19" i="15"/>
  <c r="U19" i="15"/>
  <c r="AG35" i="15"/>
  <c r="V35" i="15"/>
  <c r="N29" i="15"/>
  <c r="S29" i="15"/>
  <c r="S23" i="15"/>
  <c r="P28" i="15"/>
  <c r="AI24" i="15"/>
  <c r="AO24" i="15" s="1"/>
  <c r="AK25" i="15"/>
  <c r="AL28" i="15"/>
  <c r="AQ28" i="15" s="1"/>
  <c r="AS24" i="15"/>
  <c r="AJ28" i="15"/>
  <c r="AP28" i="15" s="1"/>
  <c r="Y28" i="15"/>
  <c r="AT19" i="15"/>
  <c r="AT30" i="15"/>
  <c r="V30" i="15"/>
  <c r="R25" i="15"/>
  <c r="AC28" i="15"/>
  <c r="U27" i="15"/>
  <c r="I13" i="15"/>
  <c r="H13" i="15"/>
  <c r="AD23" i="15"/>
  <c r="AC24" i="15"/>
  <c r="K26" i="15"/>
  <c r="AU19" i="15"/>
  <c r="AG19" i="15"/>
  <c r="H35" i="15"/>
  <c r="AS35" i="15"/>
  <c r="Q35" i="15"/>
  <c r="AR29" i="15"/>
  <c r="U29" i="15"/>
  <c r="I24" i="15"/>
  <c r="AS28" i="15"/>
  <c r="L26" i="15"/>
  <c r="AC26" i="15"/>
  <c r="T35" i="15"/>
  <c r="H29" i="15"/>
  <c r="P19" i="15"/>
  <c r="I30" i="15"/>
  <c r="S30" i="15"/>
  <c r="X25" i="15"/>
  <c r="AA28" i="15"/>
  <c r="D28" i="15" s="1"/>
  <c r="AH27" i="15"/>
  <c r="R27" i="15"/>
  <c r="AR13" i="15"/>
  <c r="AK13" i="15"/>
  <c r="AC37" i="15"/>
  <c r="N23" i="15"/>
  <c r="AT24" i="15"/>
  <c r="AJ26" i="15"/>
  <c r="AP26" i="15" s="1"/>
  <c r="AR19" i="15"/>
  <c r="Y19" i="15"/>
  <c r="K35" i="15"/>
  <c r="AJ35" i="15"/>
  <c r="AP35" i="15" s="1"/>
  <c r="S35" i="15"/>
  <c r="AS29" i="15"/>
  <c r="P29" i="15"/>
  <c r="T28" i="15"/>
  <c r="AT36" i="15"/>
  <c r="AG25" i="15"/>
  <c r="AJ24" i="15"/>
  <c r="AP24" i="15" s="1"/>
  <c r="Z25" i="15"/>
  <c r="J27" i="15"/>
  <c r="AJ30" i="15"/>
  <c r="AP30" i="15" s="1"/>
  <c r="I19" i="15"/>
  <c r="P35" i="15"/>
  <c r="M29" i="15"/>
  <c r="AM29" i="15" s="1"/>
  <c r="Y30" i="15"/>
  <c r="G30" i="15"/>
  <c r="Q25" i="15"/>
  <c r="AU28" i="15"/>
  <c r="AR27" i="15"/>
  <c r="Q27" i="15"/>
  <c r="X13" i="15"/>
  <c r="Z13" i="15"/>
  <c r="AG37" i="15"/>
  <c r="K23" i="15"/>
  <c r="N24" i="15"/>
  <c r="AI26" i="15"/>
  <c r="AO26" i="15" s="1"/>
  <c r="AB19" i="15"/>
  <c r="N19" i="15"/>
  <c r="AU35" i="15"/>
  <c r="AF35" i="15"/>
  <c r="AN35" i="15" s="1"/>
  <c r="U35" i="15"/>
  <c r="L29" i="15"/>
  <c r="T29" i="15"/>
  <c r="W26" i="15"/>
  <c r="AB29" i="15"/>
  <c r="M19" i="15"/>
  <c r="AM19" i="15" s="1"/>
  <c r="Z24" i="15"/>
  <c r="AI35" i="15"/>
  <c r="AO35" i="15" s="1"/>
  <c r="AR30" i="15"/>
  <c r="Q30" i="15"/>
  <c r="G3" i="15"/>
  <c r="L28" i="15"/>
  <c r="C27" i="15"/>
  <c r="S27" i="15"/>
  <c r="AB13" i="15"/>
  <c r="Y13" i="15"/>
  <c r="AR37" i="15"/>
  <c r="X23" i="15"/>
  <c r="U24" i="15"/>
  <c r="AF26" i="15"/>
  <c r="AN26" i="15" s="1"/>
  <c r="AJ19" i="15"/>
  <c r="AP19" i="15" s="1"/>
  <c r="C19" i="15"/>
  <c r="O35" i="15"/>
  <c r="AT35" i="15"/>
  <c r="R35" i="15"/>
  <c r="AI29" i="15"/>
  <c r="AO29" i="15" s="1"/>
  <c r="AL29" i="15"/>
  <c r="AQ29" i="15" s="1"/>
  <c r="X24" i="15"/>
  <c r="T24" i="15"/>
  <c r="S28" i="15"/>
  <c r="AC20" i="15"/>
  <c r="AD26" i="15"/>
  <c r="I29" i="15"/>
  <c r="AU24" i="15"/>
  <c r="AH35" i="15"/>
  <c r="AC29" i="15"/>
  <c r="AG30" i="15"/>
  <c r="V28" i="15"/>
  <c r="J19" i="15"/>
  <c r="O29" i="15"/>
  <c r="AE30" i="15"/>
  <c r="S3" i="15"/>
  <c r="AF28" i="15"/>
  <c r="AN28" i="15" s="1"/>
  <c r="AF27" i="15"/>
  <c r="AN27" i="15" s="1"/>
  <c r="P27" i="15"/>
  <c r="AC13" i="15"/>
  <c r="M37" i="15"/>
  <c r="AM37" i="15" s="1"/>
  <c r="G23" i="15"/>
  <c r="Q24" i="15"/>
  <c r="AB26" i="15"/>
  <c r="AS19" i="15"/>
  <c r="AR35" i="15"/>
  <c r="Y35" i="15"/>
  <c r="AU29" i="15"/>
  <c r="AJ29" i="15"/>
  <c r="AP29" i="15" s="1"/>
  <c r="C21" i="15"/>
  <c r="AL23" i="15"/>
  <c r="AQ23" i="15" s="1"/>
  <c r="AH28" i="15"/>
  <c r="P25" i="15"/>
  <c r="AG28" i="15"/>
  <c r="AD28" i="15"/>
  <c r="AU10" i="15"/>
  <c r="AK23" i="15"/>
  <c r="X40" i="15"/>
  <c r="I21" i="15"/>
  <c r="AF24" i="15"/>
  <c r="AN24" i="15" s="1"/>
  <c r="C24" i="15"/>
  <c r="S22" i="15"/>
  <c r="R23" i="15"/>
  <c r="AD21" i="15"/>
  <c r="O24" i="15"/>
  <c r="V25" i="15"/>
  <c r="AT28" i="15"/>
  <c r="K28" i="15"/>
  <c r="R4" i="15"/>
  <c r="AL10" i="15"/>
  <c r="AQ10" i="15" s="1"/>
  <c r="Y23" i="15"/>
  <c r="R40" i="15"/>
  <c r="G21" i="15"/>
  <c r="Y24" i="15"/>
  <c r="AA24" i="15"/>
  <c r="D24" i="15" s="1"/>
  <c r="Z10" i="15"/>
  <c r="C2" i="15"/>
  <c r="L23" i="15"/>
  <c r="AR28" i="15"/>
  <c r="AD24" i="15"/>
  <c r="AC22" i="15"/>
  <c r="J28" i="15"/>
  <c r="O28" i="15"/>
  <c r="J10" i="15"/>
  <c r="AJ23" i="15"/>
  <c r="AP23" i="15" s="1"/>
  <c r="AC40" i="15"/>
  <c r="AK34" i="15"/>
  <c r="S21" i="15"/>
  <c r="AH24" i="15"/>
  <c r="K24" i="15"/>
  <c r="M2" i="15"/>
  <c r="AM2" i="15" s="1"/>
  <c r="Y21" i="15"/>
  <c r="AR24" i="15"/>
  <c r="Q23" i="15"/>
  <c r="AL25" i="15"/>
  <c r="AQ25" i="15" s="1"/>
  <c r="AE28" i="15"/>
  <c r="H28" i="15"/>
  <c r="AJ10" i="15"/>
  <c r="AP10" i="15" s="1"/>
  <c r="AT23" i="15"/>
  <c r="AJ40" i="15"/>
  <c r="AP40" i="15" s="1"/>
  <c r="AF34" i="15"/>
  <c r="AN34" i="15" s="1"/>
  <c r="P21" i="15"/>
  <c r="AB24" i="15"/>
  <c r="H24" i="15"/>
  <c r="Z2" i="15"/>
  <c r="AI10" i="15"/>
  <c r="AO10" i="15" s="1"/>
  <c r="AA23" i="15"/>
  <c r="D23" i="15" s="1"/>
  <c r="M28" i="15"/>
  <c r="AM28" i="15" s="1"/>
  <c r="R28" i="15"/>
  <c r="AH10" i="15"/>
  <c r="AB23" i="15"/>
  <c r="AT40" i="15"/>
  <c r="AT34" i="15"/>
  <c r="Q21" i="15"/>
  <c r="AE24" i="15"/>
  <c r="W24" i="15"/>
  <c r="AT2" i="15"/>
  <c r="Q10" i="15"/>
  <c r="H23" i="15"/>
  <c r="AA21" i="15"/>
  <c r="D21" i="15" s="1"/>
  <c r="I25" i="15"/>
  <c r="C28" i="15"/>
  <c r="W28" i="15"/>
  <c r="U10" i="15"/>
  <c r="I23" i="15"/>
  <c r="H40" i="15"/>
  <c r="AU21" i="15"/>
  <c r="J24" i="15"/>
  <c r="S24" i="15"/>
  <c r="R24" i="15"/>
  <c r="AD10" i="15"/>
  <c r="AG24" i="15"/>
  <c r="AF25" i="15"/>
  <c r="AN25" i="15" s="1"/>
  <c r="AI28" i="15"/>
  <c r="AO28" i="15" s="1"/>
  <c r="AR10" i="15"/>
  <c r="AU23" i="15"/>
  <c r="AL2" i="15"/>
  <c r="E2" i="15" s="1"/>
  <c r="O21" i="15"/>
  <c r="M24" i="15"/>
  <c r="AM24" i="15" s="1"/>
  <c r="L2" i="15"/>
  <c r="AR22" i="15"/>
  <c r="AU40" i="15"/>
  <c r="G2" i="15"/>
  <c r="R2" i="15"/>
  <c r="Q22" i="15"/>
  <c r="K25" i="15"/>
  <c r="T25" i="15"/>
  <c r="W10" i="15"/>
  <c r="T40" i="15"/>
  <c r="U2" i="15"/>
  <c r="L21" i="15"/>
  <c r="I26" i="15"/>
  <c r="AU22" i="15"/>
  <c r="AH25" i="15"/>
  <c r="H25" i="15"/>
  <c r="U25" i="15"/>
  <c r="U3" i="15"/>
  <c r="H27" i="15"/>
  <c r="M27" i="15"/>
  <c r="AM27" i="15" s="1"/>
  <c r="X27" i="15"/>
  <c r="K10" i="15"/>
  <c r="R10" i="15"/>
  <c r="O23" i="15"/>
  <c r="P23" i="15"/>
  <c r="U40" i="15"/>
  <c r="N40" i="15"/>
  <c r="W2" i="15"/>
  <c r="AC2" i="15"/>
  <c r="N2" i="15"/>
  <c r="Z21" i="15"/>
  <c r="AB21" i="15"/>
  <c r="AS26" i="15"/>
  <c r="AR26" i="15"/>
  <c r="AH22" i="15"/>
  <c r="N22" i="15"/>
  <c r="P22" i="15"/>
  <c r="AL22" i="15"/>
  <c r="AQ22" i="15" s="1"/>
  <c r="V2" i="15"/>
  <c r="T10" i="15"/>
  <c r="AL40" i="15"/>
  <c r="AQ40" i="15" s="1"/>
  <c r="AD2" i="15"/>
  <c r="M22" i="15"/>
  <c r="AM22" i="15" s="1"/>
  <c r="AJ25" i="15"/>
  <c r="AP25" i="15" s="1"/>
  <c r="N10" i="15"/>
  <c r="V40" i="15"/>
  <c r="H2" i="15"/>
  <c r="AF2" i="15"/>
  <c r="AN2" i="15" s="1"/>
  <c r="H21" i="15"/>
  <c r="H26" i="15"/>
  <c r="AS22" i="15"/>
  <c r="X22" i="15"/>
  <c r="Y25" i="15"/>
  <c r="AD25" i="15"/>
  <c r="S25" i="15"/>
  <c r="AB27" i="15"/>
  <c r="L27" i="15"/>
  <c r="T27" i="15"/>
  <c r="V10" i="15"/>
  <c r="AC10" i="15"/>
  <c r="AR23" i="15"/>
  <c r="W23" i="15"/>
  <c r="P40" i="15"/>
  <c r="M40" i="15"/>
  <c r="AM40" i="15" s="1"/>
  <c r="P2" i="15"/>
  <c r="S2" i="15"/>
  <c r="AC21" i="15"/>
  <c r="AJ21" i="15"/>
  <c r="AP21" i="15" s="1"/>
  <c r="Y26" i="15"/>
  <c r="N26" i="15"/>
  <c r="AA22" i="15"/>
  <c r="D22" i="15" s="1"/>
  <c r="C22" i="15"/>
  <c r="W22" i="15"/>
  <c r="U22" i="15"/>
  <c r="O40" i="15"/>
  <c r="I22" i="15"/>
  <c r="AU2" i="15"/>
  <c r="G10" i="15"/>
  <c r="C40" i="15"/>
  <c r="AI2" i="15"/>
  <c r="AO2" i="15" s="1"/>
  <c r="K21" i="15"/>
  <c r="U26" i="15"/>
  <c r="AT25" i="15"/>
  <c r="AA25" i="15"/>
  <c r="D25" i="15" s="1"/>
  <c r="Q3" i="15"/>
  <c r="H20" i="15"/>
  <c r="AD27" i="15"/>
  <c r="AC27" i="15"/>
  <c r="AG10" i="15"/>
  <c r="I10" i="15"/>
  <c r="AI23" i="15"/>
  <c r="AO23" i="15" s="1"/>
  <c r="AS23" i="15"/>
  <c r="V23" i="15"/>
  <c r="Q40" i="15"/>
  <c r="AD40" i="15"/>
  <c r="AE2" i="15"/>
  <c r="Y2" i="15"/>
  <c r="N21" i="15"/>
  <c r="X21" i="15"/>
  <c r="AA26" i="15"/>
  <c r="D26" i="15" s="1"/>
  <c r="R26" i="15"/>
  <c r="AF22" i="15"/>
  <c r="AN22" i="15" s="1"/>
  <c r="AB22" i="15"/>
  <c r="J40" i="15"/>
  <c r="AI22" i="15"/>
  <c r="AO22" i="15" s="1"/>
  <c r="AI40" i="15"/>
  <c r="AO40" i="15" s="1"/>
  <c r="I40" i="15"/>
  <c r="K40" i="15"/>
  <c r="H22" i="15"/>
  <c r="AE25" i="15"/>
  <c r="AS20" i="15"/>
  <c r="AU27" i="15"/>
  <c r="Z27" i="15"/>
  <c r="AF10" i="15"/>
  <c r="AN10" i="15" s="1"/>
  <c r="AA10" i="15"/>
  <c r="D10" i="15" s="1"/>
  <c r="AH23" i="15"/>
  <c r="AG23" i="15"/>
  <c r="T23" i="15"/>
  <c r="AF40" i="15"/>
  <c r="AN40" i="15" s="1"/>
  <c r="AS40" i="15"/>
  <c r="AH2" i="15"/>
  <c r="I2" i="15"/>
  <c r="AR21" i="15"/>
  <c r="U21" i="15"/>
  <c r="AG26" i="15"/>
  <c r="Q26" i="15"/>
  <c r="O22" i="15"/>
  <c r="Y22" i="15"/>
  <c r="G22" i="15"/>
  <c r="M10" i="15"/>
  <c r="AM10" i="15" s="1"/>
  <c r="AK2" i="15"/>
  <c r="R22" i="15"/>
  <c r="L25" i="15"/>
  <c r="X10" i="15"/>
  <c r="S40" i="15"/>
  <c r="X2" i="15"/>
  <c r="AS25" i="15"/>
  <c r="AR25" i="15"/>
  <c r="M25" i="15"/>
  <c r="AM25" i="15" s="1"/>
  <c r="AT3" i="15"/>
  <c r="AU4" i="15"/>
  <c r="C20" i="15"/>
  <c r="AK27" i="15"/>
  <c r="N27" i="15"/>
  <c r="AT10" i="15"/>
  <c r="O10" i="15"/>
  <c r="AE23" i="15"/>
  <c r="AC23" i="15"/>
  <c r="AB40" i="15"/>
  <c r="AE40" i="15"/>
  <c r="AA40" i="15"/>
  <c r="D40" i="15" s="1"/>
  <c r="Q2" i="15"/>
  <c r="T2" i="15"/>
  <c r="AH21" i="15"/>
  <c r="T21" i="15"/>
  <c r="Z26" i="15"/>
  <c r="X26" i="15"/>
  <c r="AK36" i="15"/>
  <c r="AD22" i="15"/>
  <c r="AG22" i="15"/>
  <c r="AR40" i="15"/>
  <c r="G40" i="15"/>
  <c r="L10" i="15"/>
  <c r="AB10" i="15"/>
  <c r="AS2" i="15"/>
  <c r="N25" i="15"/>
  <c r="R21" i="15"/>
  <c r="AK22" i="15"/>
  <c r="S10" i="15"/>
  <c r="AH40" i="15"/>
  <c r="V21" i="15"/>
  <c r="AU26" i="15"/>
  <c r="AT22" i="15"/>
  <c r="C25" i="15"/>
  <c r="AB25" i="15"/>
  <c r="W25" i="15"/>
  <c r="AF3" i="15"/>
  <c r="AN3" i="15" s="1"/>
  <c r="U4" i="15"/>
  <c r="M20" i="15"/>
  <c r="AM20" i="15" s="1"/>
  <c r="AS27" i="15"/>
  <c r="AT27" i="15"/>
  <c r="P10" i="15"/>
  <c r="AE10" i="15"/>
  <c r="AF23" i="15"/>
  <c r="AN23" i="15" s="1"/>
  <c r="Z23" i="15"/>
  <c r="AK40" i="15"/>
  <c r="W40" i="15"/>
  <c r="Y40" i="15"/>
  <c r="AA2" i="15"/>
  <c r="D2" i="15" s="1"/>
  <c r="J2" i="15"/>
  <c r="AI21" i="15"/>
  <c r="AO21" i="15" s="1"/>
  <c r="AL21" i="15"/>
  <c r="AQ21" i="15" s="1"/>
  <c r="J26" i="15"/>
  <c r="O26" i="15"/>
  <c r="G26" i="15"/>
  <c r="AG36" i="15"/>
  <c r="L22" i="15"/>
  <c r="J22" i="15"/>
  <c r="K22" i="15"/>
  <c r="AB2" i="15"/>
  <c r="Y10" i="15"/>
  <c r="Z22" i="15"/>
  <c r="AK10" i="15"/>
  <c r="K2" i="15"/>
  <c r="AF21" i="15"/>
  <c r="AN21" i="15" s="1"/>
  <c r="T22" i="15"/>
  <c r="AC25" i="15"/>
  <c r="AE22" i="15"/>
  <c r="X3" i="15"/>
  <c r="AU25" i="15"/>
  <c r="I3" i="15"/>
  <c r="N4" i="15"/>
  <c r="AT20" i="15"/>
  <c r="AG27" i="15"/>
  <c r="AS10" i="15"/>
  <c r="M23" i="15"/>
  <c r="AM23" i="15" s="1"/>
  <c r="Z40" i="15"/>
  <c r="AG40" i="15"/>
  <c r="O2" i="15"/>
  <c r="AT21" i="15"/>
  <c r="AE21" i="15"/>
  <c r="M26" i="15"/>
  <c r="AM26" i="15" s="1"/>
  <c r="C26" i="15"/>
  <c r="AC36" i="15"/>
  <c r="AJ22" i="15"/>
  <c r="AP22" i="15" s="1"/>
  <c r="Y5" i="15"/>
  <c r="AA34" i="15"/>
  <c r="D34" i="15" s="1"/>
  <c r="Z34" i="15"/>
  <c r="R5" i="15"/>
  <c r="Q36" i="15"/>
  <c r="AR3" i="15"/>
  <c r="AA3" i="15"/>
  <c r="D3" i="15" s="1"/>
  <c r="AF20" i="15"/>
  <c r="AN20" i="15" s="1"/>
  <c r="AL20" i="15"/>
  <c r="AQ20" i="15" s="1"/>
  <c r="Z37" i="15"/>
  <c r="U37" i="15"/>
  <c r="P5" i="15"/>
  <c r="O34" i="15"/>
  <c r="Y36" i="15"/>
  <c r="AL36" i="15"/>
  <c r="AQ36" i="15" s="1"/>
  <c r="L34" i="15"/>
  <c r="H36" i="15"/>
  <c r="T3" i="15"/>
  <c r="AU3" i="15"/>
  <c r="AJ20" i="15"/>
  <c r="AP20" i="15" s="1"/>
  <c r="P20" i="15"/>
  <c r="K37" i="15"/>
  <c r="R37" i="15"/>
  <c r="AR5" i="15"/>
  <c r="U34" i="15"/>
  <c r="Z36" i="15"/>
  <c r="R36" i="15"/>
  <c r="AF36" i="15"/>
  <c r="AN36" i="15" s="1"/>
  <c r="L20" i="15"/>
  <c r="AI3" i="15"/>
  <c r="AO3" i="15" s="1"/>
  <c r="AH3" i="15"/>
  <c r="W3" i="15"/>
  <c r="AH20" i="15"/>
  <c r="V20" i="15"/>
  <c r="AI37" i="15"/>
  <c r="AO37" i="15" s="1"/>
  <c r="AH37" i="15"/>
  <c r="V37" i="15"/>
  <c r="AK5" i="15"/>
  <c r="Q34" i="15"/>
  <c r="AI36" i="15"/>
  <c r="AO36" i="15" s="1"/>
  <c r="T36" i="15"/>
  <c r="I36" i="15"/>
  <c r="M3" i="15"/>
  <c r="AM3" i="15" s="1"/>
  <c r="AE3" i="15"/>
  <c r="AC3" i="15"/>
  <c r="AR20" i="15"/>
  <c r="S20" i="15"/>
  <c r="AE37" i="15"/>
  <c r="AJ37" i="15"/>
  <c r="AP37" i="15" s="1"/>
  <c r="T37" i="15"/>
  <c r="N5" i="15"/>
  <c r="T34" i="15"/>
  <c r="N36" i="15"/>
  <c r="G36" i="15"/>
  <c r="S5" i="15"/>
  <c r="Y3" i="15"/>
  <c r="N3" i="15"/>
  <c r="AD3" i="15"/>
  <c r="AI20" i="15"/>
  <c r="AO20" i="15" s="1"/>
  <c r="X20" i="15"/>
  <c r="J37" i="15"/>
  <c r="AD37" i="15"/>
  <c r="S37" i="15"/>
  <c r="N34" i="15"/>
  <c r="V34" i="15"/>
  <c r="AD36" i="15"/>
  <c r="AH36" i="15"/>
  <c r="S36" i="15"/>
  <c r="AS3" i="15"/>
  <c r="AG3" i="15"/>
  <c r="AK3" i="15"/>
  <c r="I20" i="15"/>
  <c r="R20" i="15"/>
  <c r="AK37" i="15"/>
  <c r="AF37" i="15"/>
  <c r="AN37" i="15" s="1"/>
  <c r="X37" i="15"/>
  <c r="AH34" i="15"/>
  <c r="R34" i="15"/>
  <c r="J36" i="15"/>
  <c r="AJ36" i="15"/>
  <c r="AP36" i="15" s="1"/>
  <c r="X36" i="15"/>
  <c r="AG20" i="15"/>
  <c r="O5" i="15"/>
  <c r="Q20" i="15"/>
  <c r="W34" i="15"/>
  <c r="P36" i="15"/>
  <c r="Z3" i="15"/>
  <c r="V3" i="15"/>
  <c r="AB3" i="15"/>
  <c r="O20" i="15"/>
  <c r="T20" i="15"/>
  <c r="O37" i="15"/>
  <c r="AA37" i="15"/>
  <c r="D37" i="15" s="1"/>
  <c r="W37" i="15"/>
  <c r="H34" i="15"/>
  <c r="AA36" i="15"/>
  <c r="D36" i="15" s="1"/>
  <c r="K36" i="15"/>
  <c r="U36" i="15"/>
  <c r="AB20" i="15"/>
  <c r="AU20" i="15"/>
  <c r="Z20" i="15"/>
  <c r="AE5" i="15"/>
  <c r="L3" i="15"/>
  <c r="AJ3" i="15"/>
  <c r="AP3" i="15" s="1"/>
  <c r="AK20" i="15"/>
  <c r="U20" i="15"/>
  <c r="C37" i="15"/>
  <c r="AT37" i="15"/>
  <c r="AU34" i="15"/>
  <c r="L36" i="15"/>
  <c r="AE36" i="15"/>
  <c r="W36" i="15"/>
  <c r="O36" i="15"/>
  <c r="R3" i="15"/>
  <c r="K20" i="15"/>
  <c r="G20" i="15"/>
  <c r="AB37" i="15"/>
  <c r="AB34" i="15"/>
  <c r="AU36" i="15"/>
  <c r="C36" i="15"/>
  <c r="AC5" i="15"/>
  <c r="AE34" i="15"/>
  <c r="I18" i="15"/>
  <c r="AI18" i="15"/>
  <c r="AO18" i="15" s="1"/>
  <c r="AI34" i="15"/>
  <c r="AO34" i="15" s="1"/>
  <c r="K34" i="15"/>
  <c r="C18" i="15"/>
  <c r="X18" i="15"/>
  <c r="AR34" i="15"/>
  <c r="AJ34" i="15"/>
  <c r="AP34" i="15" s="1"/>
  <c r="S18" i="15"/>
  <c r="Y34" i="15"/>
  <c r="C34" i="15"/>
  <c r="J34" i="15"/>
  <c r="AL34" i="15"/>
  <c r="E34" i="15" s="1"/>
  <c r="AE18" i="15"/>
  <c r="AL5" i="15"/>
  <c r="AQ5" i="15" s="1"/>
  <c r="J18" i="15"/>
  <c r="AG5" i="15"/>
  <c r="AD34" i="15"/>
  <c r="AS34" i="15"/>
  <c r="AF5" i="15"/>
  <c r="AN5" i="15" s="1"/>
  <c r="V5" i="15"/>
  <c r="M34" i="15"/>
  <c r="AM34" i="15" s="1"/>
  <c r="X34" i="15"/>
  <c r="H5" i="15"/>
  <c r="M5" i="15"/>
  <c r="AM5" i="15" s="1"/>
  <c r="Q5" i="15"/>
  <c r="AG34" i="15"/>
  <c r="S34" i="15"/>
  <c r="AU5" i="15"/>
  <c r="T5" i="15"/>
  <c r="I34" i="15"/>
  <c r="P34" i="15"/>
  <c r="AA5" i="15"/>
  <c r="D5" i="15" s="1"/>
  <c r="AI5" i="15"/>
  <c r="AO5" i="15" s="1"/>
  <c r="AC34" i="15"/>
  <c r="Z18" i="15"/>
  <c r="AH18" i="15"/>
  <c r="AL18" i="15"/>
  <c r="AQ18" i="15" s="1"/>
  <c r="AD18" i="15"/>
  <c r="AA18" i="15"/>
  <c r="D18" i="15" s="1"/>
  <c r="L18" i="15"/>
  <c r="AB18" i="15"/>
  <c r="Y18" i="15"/>
  <c r="U11" i="15"/>
  <c r="P11" i="15"/>
  <c r="V11" i="15"/>
  <c r="AS11" i="15"/>
  <c r="C4" i="15"/>
  <c r="AS4" i="15"/>
  <c r="H18" i="15"/>
  <c r="I12" i="15"/>
  <c r="AD4" i="15"/>
  <c r="AS18" i="15"/>
  <c r="U18" i="15"/>
  <c r="AB5" i="15"/>
  <c r="AJ5" i="15"/>
  <c r="AP5" i="15" s="1"/>
  <c r="G18" i="15"/>
  <c r="K12" i="15"/>
  <c r="AK4" i="15"/>
  <c r="O18" i="15"/>
  <c r="T18" i="15"/>
  <c r="AD5" i="15"/>
  <c r="J5" i="15"/>
  <c r="AA4" i="15"/>
  <c r="D4" i="15" s="1"/>
  <c r="K18" i="15"/>
  <c r="I5" i="15"/>
  <c r="G5" i="15"/>
  <c r="AS6" i="15"/>
  <c r="AG6" i="15"/>
  <c r="I6" i="15"/>
  <c r="AJ18" i="15"/>
  <c r="AP18" i="15" s="1"/>
  <c r="G6" i="15"/>
  <c r="O4" i="15"/>
  <c r="AF18" i="15"/>
  <c r="AN18" i="15" s="1"/>
  <c r="Z5" i="15"/>
  <c r="K5" i="15"/>
  <c r="J6" i="15"/>
  <c r="Z4" i="15"/>
  <c r="AT18" i="15"/>
  <c r="AH5" i="15"/>
  <c r="W5" i="15"/>
  <c r="AC12" i="15"/>
  <c r="Q12" i="15"/>
  <c r="V8" i="15"/>
  <c r="R8" i="15"/>
  <c r="AJ6" i="15"/>
  <c r="AP6" i="15" s="1"/>
  <c r="T12" i="15"/>
  <c r="N12" i="15"/>
  <c r="AU8" i="15"/>
  <c r="AE6" i="15"/>
  <c r="AJ12" i="15"/>
  <c r="AP12" i="15" s="1"/>
  <c r="AA12" i="15"/>
  <c r="D12" i="15" s="1"/>
  <c r="P8" i="15"/>
  <c r="AD12" i="15"/>
  <c r="AB4" i="15"/>
  <c r="AI4" i="15"/>
  <c r="AO4" i="15" s="1"/>
  <c r="AC4" i="15"/>
  <c r="T4" i="15"/>
  <c r="S12" i="15"/>
  <c r="AL4" i="15"/>
  <c r="E4" i="15" s="1"/>
  <c r="AU12" i="15"/>
  <c r="X4" i="15"/>
  <c r="C6" i="15"/>
  <c r="R12" i="15"/>
  <c r="W4" i="15"/>
  <c r="AE11" i="15"/>
  <c r="AH12" i="15"/>
  <c r="AI12" i="15"/>
  <c r="AO12" i="15" s="1"/>
  <c r="AS12" i="15"/>
  <c r="AJ4" i="15"/>
  <c r="AP4" i="15" s="1"/>
  <c r="I4" i="15"/>
  <c r="G4" i="15"/>
  <c r="K6" i="15"/>
  <c r="X12" i="15"/>
  <c r="P12" i="15"/>
  <c r="L12" i="15"/>
  <c r="AR4" i="15"/>
  <c r="AE4" i="15"/>
  <c r="AH4" i="15"/>
  <c r="U6" i="15"/>
  <c r="AF12" i="15"/>
  <c r="AN12" i="15" s="1"/>
  <c r="J4" i="15"/>
  <c r="H12" i="15"/>
  <c r="AT12" i="15"/>
  <c r="L4" i="15"/>
  <c r="Q4" i="15"/>
  <c r="X6" i="15"/>
  <c r="G12" i="15"/>
  <c r="S4" i="15"/>
  <c r="C12" i="15"/>
  <c r="W12" i="15"/>
  <c r="V4" i="15"/>
  <c r="M4" i="15"/>
  <c r="AM4" i="15" s="1"/>
  <c r="Z6" i="15"/>
  <c r="AG12" i="15"/>
  <c r="AL12" i="15"/>
  <c r="AQ12" i="15" s="1"/>
  <c r="Y4" i="15"/>
  <c r="H4" i="15"/>
  <c r="AF6" i="15"/>
  <c r="AN6" i="15" s="1"/>
  <c r="Z12" i="15"/>
  <c r="AR12" i="15"/>
  <c r="AK12" i="15"/>
  <c r="AG4" i="15"/>
  <c r="AT4" i="15"/>
  <c r="H6" i="15"/>
  <c r="O6" i="15"/>
  <c r="AB12" i="15"/>
  <c r="AF4" i="15"/>
  <c r="AN4" i="15" s="1"/>
  <c r="T6" i="15"/>
  <c r="O12" i="15"/>
  <c r="J12" i="15"/>
  <c r="P4" i="15"/>
  <c r="M6" i="15"/>
  <c r="AM6" i="15" s="1"/>
  <c r="AC6" i="15"/>
  <c r="AH6" i="15"/>
  <c r="AH8" i="15"/>
  <c r="N18" i="15"/>
  <c r="Q18" i="15"/>
  <c r="Q6" i="15"/>
  <c r="AU6" i="15"/>
  <c r="U12" i="15"/>
  <c r="V12" i="15"/>
  <c r="AE12" i="15"/>
  <c r="AT8" i="15"/>
  <c r="AE20" i="15"/>
  <c r="AA20" i="15"/>
  <c r="D20" i="15" s="1"/>
  <c r="W20" i="15"/>
  <c r="AU18" i="15"/>
  <c r="R18" i="15"/>
  <c r="U5" i="15"/>
  <c r="C5" i="15"/>
  <c r="AR6" i="15"/>
  <c r="W6" i="15"/>
  <c r="AA6" i="15"/>
  <c r="D6" i="15" s="1"/>
  <c r="P6" i="15"/>
  <c r="S6" i="15"/>
  <c r="M8" i="15"/>
  <c r="AM8" i="15" s="1"/>
  <c r="AK18" i="15"/>
  <c r="W18" i="15"/>
  <c r="AB6" i="15"/>
  <c r="L6" i="15"/>
  <c r="Y6" i="15"/>
  <c r="Y12" i="15"/>
  <c r="X8" i="15"/>
  <c r="J20" i="15"/>
  <c r="N20" i="15"/>
  <c r="AR18" i="15"/>
  <c r="AG18" i="15"/>
  <c r="P18" i="15"/>
  <c r="AS5" i="15"/>
  <c r="L5" i="15"/>
  <c r="AT6" i="15"/>
  <c r="AI6" i="15"/>
  <c r="AO6" i="15" s="1"/>
  <c r="AD6" i="15"/>
  <c r="AL6" i="15"/>
  <c r="E6" i="15" s="1"/>
  <c r="V6" i="15"/>
  <c r="R6" i="15"/>
  <c r="Y20" i="15"/>
  <c r="M18" i="15"/>
  <c r="AM18" i="15" s="1"/>
  <c r="AC18" i="15"/>
  <c r="AT5" i="15"/>
  <c r="AK6" i="15"/>
  <c r="AT11" i="15"/>
  <c r="X11" i="15"/>
  <c r="AA8" i="15"/>
  <c r="D8" i="15" s="1"/>
  <c r="W8" i="15"/>
  <c r="AF8" i="15"/>
  <c r="AN8" i="15" s="1"/>
  <c r="AJ8" i="15"/>
  <c r="AP8" i="15" s="1"/>
  <c r="AA11" i="15"/>
  <c r="D11" i="15" s="1"/>
  <c r="AS8" i="15"/>
  <c r="Z8" i="15"/>
  <c r="AK11" i="15"/>
  <c r="R11" i="15"/>
  <c r="I8" i="15"/>
  <c r="T8" i="15"/>
  <c r="H11" i="15"/>
  <c r="AL8" i="15"/>
  <c r="E8" i="15" s="1"/>
  <c r="S8" i="15"/>
  <c r="G8" i="15"/>
  <c r="I11" i="15"/>
  <c r="AI8" i="15"/>
  <c r="AO8" i="15" s="1"/>
  <c r="Q11" i="15"/>
  <c r="Z11" i="15"/>
  <c r="Q8" i="15"/>
  <c r="O8" i="15"/>
  <c r="L11" i="15"/>
  <c r="AD11" i="15"/>
  <c r="W11" i="15"/>
  <c r="N11" i="15"/>
  <c r="AR8" i="15"/>
  <c r="AE8" i="15"/>
  <c r="C11" i="15"/>
  <c r="AB11" i="15"/>
  <c r="G11" i="15"/>
  <c r="M11" i="15"/>
  <c r="AM11" i="15" s="1"/>
  <c r="AJ11" i="15"/>
  <c r="AP11" i="15" s="1"/>
  <c r="J11" i="15"/>
  <c r="N8" i="15"/>
  <c r="L8" i="15"/>
  <c r="AF11" i="15"/>
  <c r="AN11" i="15" s="1"/>
  <c r="AR11" i="15"/>
  <c r="K11" i="15"/>
  <c r="AC8" i="15"/>
  <c r="AK8" i="15"/>
  <c r="AH11" i="15"/>
  <c r="O11" i="15"/>
  <c r="T11" i="15"/>
  <c r="AD8" i="15"/>
  <c r="J8" i="15"/>
  <c r="K8" i="15"/>
  <c r="AL11" i="15"/>
  <c r="E11" i="15" s="1"/>
  <c r="S11" i="15"/>
  <c r="AC11" i="15"/>
  <c r="Y8" i="15"/>
  <c r="H8" i="15"/>
  <c r="AG8" i="15"/>
  <c r="AU11" i="15"/>
  <c r="Y11" i="15"/>
  <c r="U8" i="15"/>
  <c r="AB8" i="15"/>
  <c r="AG11" i="15"/>
  <c r="AQ32" i="15"/>
  <c r="E32" i="15"/>
  <c r="E15" i="15" l="1"/>
  <c r="E33" i="15"/>
  <c r="E7" i="15"/>
  <c r="AQ14" i="15"/>
  <c r="E30" i="15"/>
  <c r="E9" i="15"/>
  <c r="E16" i="15"/>
  <c r="AQ1" i="15"/>
  <c r="AQ35" i="15"/>
  <c r="E17" i="15"/>
  <c r="E38" i="15"/>
  <c r="E39" i="15"/>
  <c r="E40" i="15"/>
  <c r="E24" i="15"/>
  <c r="E37" i="15"/>
  <c r="E31" i="15"/>
  <c r="E23" i="15"/>
  <c r="E10" i="15"/>
  <c r="E3" i="15"/>
  <c r="E20" i="15"/>
  <c r="AQ19" i="15"/>
  <c r="E5" i="15"/>
  <c r="E29" i="15"/>
  <c r="AQ26" i="15"/>
  <c r="E13" i="15"/>
  <c r="E27" i="15"/>
  <c r="AQ2" i="15"/>
  <c r="E28" i="15"/>
  <c r="E25" i="15"/>
  <c r="E22" i="15"/>
  <c r="AQ6" i="15"/>
  <c r="E21" i="15"/>
  <c r="E36" i="15"/>
  <c r="AQ4" i="15"/>
  <c r="E18" i="15"/>
  <c r="AQ34" i="15"/>
  <c r="E12" i="15"/>
  <c r="AQ8" i="15"/>
  <c r="AQ1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Louis-Jean</author>
  </authors>
  <commentList>
    <comment ref="G3" authorId="0" shapeId="0" xr:uid="{00000000-0006-0000-0000-000001000000}">
      <text>
        <r>
          <rPr>
            <b/>
            <sz val="9"/>
            <color indexed="81"/>
            <rFont val="Tahoma"/>
            <family val="2"/>
          </rPr>
          <t>Type "EN" for the English language
Taper "FR" pour le français
Tippen Sie "DE" für die deutsche Sprache
Seleccionne "ES" por el espanol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<sst xmlns="http://schemas.openxmlformats.org/spreadsheetml/2006/main" count="4566" uniqueCount="2008">
  <si>
    <t>Poids</t>
  </si>
  <si>
    <t>France</t>
  </si>
  <si>
    <t>Discount</t>
  </si>
  <si>
    <t>Europe</t>
  </si>
  <si>
    <t>EN</t>
  </si>
  <si>
    <t>FR</t>
  </si>
  <si>
    <t>DE</t>
  </si>
  <si>
    <t>ES</t>
  </si>
  <si>
    <t>Name of the laboratory customer</t>
  </si>
  <si>
    <t>Nom du laboratoire client</t>
  </si>
  <si>
    <t>Name des Labors Kunden</t>
  </si>
  <si>
    <t>Nombre del laboratorio cliente</t>
  </si>
  <si>
    <t>Address of the customer</t>
  </si>
  <si>
    <t>Adresse du client</t>
  </si>
  <si>
    <t>Adresse des Kunden</t>
  </si>
  <si>
    <t>Dirección del cliente</t>
  </si>
  <si>
    <t>Adresse de facturation du client (suite)</t>
  </si>
  <si>
    <t>ZIP code of the customer</t>
  </si>
  <si>
    <t>Code postal du client</t>
  </si>
  <si>
    <t>Postleitzahl des Kunden</t>
  </si>
  <si>
    <t>Código postal del cliente</t>
  </si>
  <si>
    <t>City of the customer</t>
  </si>
  <si>
    <t>Ville du client</t>
  </si>
  <si>
    <t>Stadt des Kunden</t>
  </si>
  <si>
    <t>Ciudad del cliente</t>
  </si>
  <si>
    <t>Province or State of the customer</t>
  </si>
  <si>
    <t>Province ou Etat du client</t>
  </si>
  <si>
    <t>Provinz des Kunden</t>
  </si>
  <si>
    <t>Provincia o estado del cliente</t>
  </si>
  <si>
    <t>Country of the customer</t>
  </si>
  <si>
    <t>Pays  du client du client</t>
  </si>
  <si>
    <t>Staat des Kunden</t>
  </si>
  <si>
    <t>Pais del cliente</t>
  </si>
  <si>
    <t>Name of the person responsible for the invoicing</t>
  </si>
  <si>
    <t>Nom de la personne responsable pour la facturation</t>
  </si>
  <si>
    <t>Namen der Person, die für die Abrechnung verantwortlich ist</t>
  </si>
  <si>
    <t>Nombre de la persona responsable de la facturación</t>
  </si>
  <si>
    <t>E-mail of the person responsible for the invoicing</t>
  </si>
  <si>
    <t>Adresse e-mail de la personne responsable pour la facturation</t>
  </si>
  <si>
    <t>E-mail Adresse der Person, die für die Abrechnung verantwortlich ist</t>
  </si>
  <si>
    <t>Dirección e-mail de la persona responsable de la facturación</t>
  </si>
  <si>
    <t>Invoicing address</t>
  </si>
  <si>
    <t>Adresse de facturation</t>
  </si>
  <si>
    <t>Adresse für Rechnung</t>
  </si>
  <si>
    <t>Dirección para la facturación</t>
  </si>
  <si>
    <t>Adresse de facturation (suite)</t>
  </si>
  <si>
    <t>ZIP code</t>
  </si>
  <si>
    <t>Code postal</t>
  </si>
  <si>
    <t>Postleitzahl</t>
  </si>
  <si>
    <t>Código postal</t>
  </si>
  <si>
    <t>City</t>
  </si>
  <si>
    <t>Ville</t>
  </si>
  <si>
    <t>Stadt</t>
  </si>
  <si>
    <t>Province or State</t>
  </si>
  <si>
    <t>Province ou Etat</t>
  </si>
  <si>
    <t>Provinz</t>
  </si>
  <si>
    <t>Country</t>
  </si>
  <si>
    <t>Pays</t>
  </si>
  <si>
    <t>Staat</t>
  </si>
  <si>
    <t>EU VAT number (for laboratories in the European Union only)</t>
  </si>
  <si>
    <t>N° de TVA intracommunautaire (pour les laboratoires dans l’U.E. uniquement)</t>
  </si>
  <si>
    <t>EU-MwSt-Nummer (nur für Labors in der Europäischen Gemeinschaft)</t>
  </si>
  <si>
    <t>CIF de la UE (para laboratorios de la Unión Europea solamente)</t>
  </si>
  <si>
    <t>Numéro de votre commande</t>
  </si>
  <si>
    <t>Nom de la personne pour la livraison des échantillons</t>
  </si>
  <si>
    <t>Namen der Person für Lieferung den Proben</t>
  </si>
  <si>
    <t>Nombre de la persona que debe recibir a los muestras</t>
  </si>
  <si>
    <t>Téléphone de la personne pour la livraison des échantillons</t>
  </si>
  <si>
    <t>Telefonnummer der Person für Lieferung den Proben</t>
  </si>
  <si>
    <t>Numero de telefono de la persona que debe recibir a los muestras</t>
  </si>
  <si>
    <t>Adresse e-mail de la personne pour la livraison des échantillons</t>
  </si>
  <si>
    <t>E-mail Adresse der Person für Lieferung den Proben</t>
  </si>
  <si>
    <t>Dirección e-mail de la persona que debe recibir a los muestras</t>
  </si>
  <si>
    <t>Nom du laboratoire où les échantillons doivent être livrés</t>
  </si>
  <si>
    <t>Name des Labors für  Lieferung den Proben</t>
  </si>
  <si>
    <t>Dirección para la entrega de los muestras</t>
  </si>
  <si>
    <t>Adresse de livraison où les échantillons doivent être livrés</t>
  </si>
  <si>
    <t>Adresse für  Lieferung den Proben</t>
  </si>
  <si>
    <t>Adresse de livraison où les échantillons doivent être livrés (suite)</t>
  </si>
  <si>
    <t>Code postal où les échantillons doivent être livrés</t>
  </si>
  <si>
    <t>Postleitzahl für Lieferung den Proben</t>
  </si>
  <si>
    <t>Código postal para la entrega de los muestras</t>
  </si>
  <si>
    <t>Ville où les échantillons doivent être livrés</t>
  </si>
  <si>
    <t>Stadt für Lieferung den Proben</t>
  </si>
  <si>
    <t>Ciudad  para la entrega de los muestras</t>
  </si>
  <si>
    <t>Province ou Etat où les échantillons doivent être livrés</t>
  </si>
  <si>
    <t>Provinz für Lieferung den Proben</t>
  </si>
  <si>
    <t>Provincia o estado  para la entrega de los muestras</t>
  </si>
  <si>
    <t>Pays où les échantillons doivent être livrés</t>
  </si>
  <si>
    <t>Staat für Lieferung den Proben</t>
  </si>
  <si>
    <t>Pais  para la entrega de los muestras</t>
  </si>
  <si>
    <t>Total price, before discount</t>
  </si>
  <si>
    <t>Total price with discount</t>
  </si>
  <si>
    <t>Transportation costs</t>
  </si>
  <si>
    <t>Total price of the order</t>
  </si>
  <si>
    <t>NomResp</t>
  </si>
  <si>
    <t>NomPart</t>
  </si>
  <si>
    <t>AddrPart2</t>
  </si>
  <si>
    <t>AddrPart1</t>
  </si>
  <si>
    <t>CodePostPart</t>
  </si>
  <si>
    <t>VillePart</t>
  </si>
  <si>
    <t>ProvPart</t>
  </si>
  <si>
    <t>PaysPart</t>
  </si>
  <si>
    <t>NomFact</t>
  </si>
  <si>
    <t>EmailFact</t>
  </si>
  <si>
    <t>AddrFact1</t>
  </si>
  <si>
    <t>AddrFact2</t>
  </si>
  <si>
    <t>CodePostFact</t>
  </si>
  <si>
    <t>VilleFact</t>
  </si>
  <si>
    <t>ProvFact</t>
  </si>
  <si>
    <t>PaysFact</t>
  </si>
  <si>
    <t>TVAEU</t>
  </si>
  <si>
    <t>NoCde</t>
  </si>
  <si>
    <t>NomLivr</t>
  </si>
  <si>
    <t>AddrLivr1</t>
  </si>
  <si>
    <t>AddrLivr2</t>
  </si>
  <si>
    <t>CodePostLivr</t>
  </si>
  <si>
    <t>VilleLivr</t>
  </si>
  <si>
    <t>ProvLivr</t>
  </si>
  <si>
    <t>PaysLivr</t>
  </si>
  <si>
    <t>EmailLivr</t>
  </si>
  <si>
    <t>TelLivr</t>
  </si>
  <si>
    <t>Part</t>
  </si>
  <si>
    <t>ligne</t>
  </si>
  <si>
    <t>Catégorie</t>
  </si>
  <si>
    <t>TitleEN</t>
  </si>
  <si>
    <t>TitreFR</t>
  </si>
  <si>
    <t>TitelDE</t>
  </si>
  <si>
    <t>TitelES</t>
  </si>
  <si>
    <t>Prix</t>
  </si>
  <si>
    <t>PrixInternet</t>
  </si>
  <si>
    <t>CA</t>
  </si>
  <si>
    <t>Chemical analysis of a high alloyed steel</t>
  </si>
  <si>
    <t>Analyse chimique d'un acier fortement allié</t>
  </si>
  <si>
    <t>Chemische Analyse eines hoch legierten Stahles</t>
  </si>
  <si>
    <t>Análisis químico de un acero de alta aleación</t>
  </si>
  <si>
    <t>Chemical analysis of a stainless steel</t>
  </si>
  <si>
    <t>Analyse chimique d'un acier inox</t>
  </si>
  <si>
    <t>Chemische Analyse eines rostfreien Stahles</t>
  </si>
  <si>
    <t>Análisis químico de un acero inoxidable</t>
  </si>
  <si>
    <t>Chemical analysis of a ferro-chrome</t>
  </si>
  <si>
    <t>Analyse chimique d'un ferro-chrome</t>
  </si>
  <si>
    <t>Chemische Analyse eines Ferro-Chrom</t>
  </si>
  <si>
    <t>Análisis químico de un ferro-cromo</t>
  </si>
  <si>
    <t>PT</t>
  </si>
  <si>
    <t>Détermination de la taille du grain et de la teneur inclusionnaire d'un acier inoxydable austénitique</t>
  </si>
  <si>
    <t>Bestimmung der Korngröße und des Gehalts an nichtmetallischen Einschlüssen eines austenischen rostfreien Stahles</t>
  </si>
  <si>
    <t>Determinación del tamaño de grano y del contenido de inclusiones no metálicas de un acero inoxidable austenico</t>
  </si>
  <si>
    <t>Determination of the grain size and of the content of non metallic inclusions of an austenitic stainless steel</t>
  </si>
  <si>
    <t>Test of resistance of a stainless steel to intergranular corrosion (Huey test)</t>
  </si>
  <si>
    <t>Essai de résistance d'un acier inoxydable à la corrosion inter granulaire (Huey test)</t>
  </si>
  <si>
    <t>MT</t>
  </si>
  <si>
    <t>Charpy impact pendulum test at -50°C of a non alloyed steel</t>
  </si>
  <si>
    <t>Essai de flexion par choc Charpy à -50°C d'un acier non allié</t>
  </si>
  <si>
    <t>Kerbschlagbiegeversuch nach Charpy bei -50°C eines unlegiertes Stahles</t>
  </si>
  <si>
    <t>Ensayo de flexión por choque con péndulo Charpy a -50°C de un acero non aleado</t>
  </si>
  <si>
    <t>Tensile test of a flat steel</t>
  </si>
  <si>
    <t>Essai de traction d'un acier plat</t>
  </si>
  <si>
    <t>Ensayo de tracción de un acero plano</t>
  </si>
  <si>
    <t>Tensile test at 500°C of a non alloyed steel</t>
  </si>
  <si>
    <t>Essai de traction à 500°C d'un acier non allié</t>
  </si>
  <si>
    <t>Zugversuch bei 500°C eines unlegierten Stahles</t>
  </si>
  <si>
    <t>Ensayo de tracción a 500°C de un acero non aleado</t>
  </si>
  <si>
    <t>SC</t>
  </si>
  <si>
    <t>Tensile test, geometry and linear mass of a cold rolled concrete reinforcing steel</t>
  </si>
  <si>
    <t>Traction, géométrie et masse linéique d'un acier pour béton laminé à froid</t>
  </si>
  <si>
    <t>Zugversuch, Geometrie und Masse pro Meter eines Kaltgewalzten Betonstahles</t>
  </si>
  <si>
    <t>Ensayo de tracción, geometría, y densidad lineal de un acero para hormigón laminado en frio</t>
  </si>
  <si>
    <t>Determination of the shear force of a welded fabric</t>
  </si>
  <si>
    <t>Détermination de la force de cisaillement d'un treillis soudé</t>
  </si>
  <si>
    <t>Scherprüf eines Geschweißten Mattens</t>
  </si>
  <si>
    <t>Determinación del esfuerzo cortante de una malla electro salda</t>
  </si>
  <si>
    <t>NbPart</t>
  </si>
  <si>
    <t>RefCIL</t>
  </si>
  <si>
    <t>Référence de la CIL</t>
  </si>
  <si>
    <t>Reference of the ILC</t>
  </si>
  <si>
    <t>Referenz des RV</t>
  </si>
  <si>
    <t>Referencia de la CIL</t>
  </si>
  <si>
    <t>TitCIL</t>
  </si>
  <si>
    <t>Designation of the ILC</t>
  </si>
  <si>
    <t>Désignation de la CIL</t>
  </si>
  <si>
    <t>Designación de la CIL</t>
  </si>
  <si>
    <t>Bezeichnung des RV</t>
  </si>
  <si>
    <t>RefNorm</t>
  </si>
  <si>
    <t>Standard reference(s)</t>
  </si>
  <si>
    <t>Norme(s) de référence</t>
  </si>
  <si>
    <t>Referenznorm(en)</t>
  </si>
  <si>
    <t>Norma(s) de referencia</t>
  </si>
  <si>
    <t>ZoneGeo</t>
  </si>
  <si>
    <t>Zone géographique de livraison des échantillons</t>
  </si>
  <si>
    <t>Geographical zone of delivery of samples</t>
  </si>
  <si>
    <t>Zona geográfica de entrega de muestras</t>
  </si>
  <si>
    <t>Geographische Zone der Lieferung von Proben</t>
  </si>
  <si>
    <t>PrixUnit</t>
  </si>
  <si>
    <t>PoidUnit</t>
  </si>
  <si>
    <t>Prix unitaire</t>
  </si>
  <si>
    <t>Unit price</t>
  </si>
  <si>
    <t>Unit weight</t>
  </si>
  <si>
    <t>Poids unitaire</t>
  </si>
  <si>
    <t>Einzelpreis</t>
  </si>
  <si>
    <t>Precio unitario</t>
  </si>
  <si>
    <t>Peso unitario</t>
  </si>
  <si>
    <t>Einheitgewicht</t>
  </si>
  <si>
    <t>Prix total, avant remise</t>
  </si>
  <si>
    <t>Remise</t>
  </si>
  <si>
    <t>Prix total avec remise</t>
  </si>
  <si>
    <t>Total weight, participant 1</t>
  </si>
  <si>
    <t>Total weight, participant 2</t>
  </si>
  <si>
    <t>Total weight, participant 3</t>
  </si>
  <si>
    <t>Total weight, participant 4</t>
  </si>
  <si>
    <t>Total weight, participant 5</t>
  </si>
  <si>
    <t>Total weight, participant 6</t>
  </si>
  <si>
    <t>Poids total, participant 1</t>
  </si>
  <si>
    <t>Poids total, participant 2</t>
  </si>
  <si>
    <t>Poids total, participant 3</t>
  </si>
  <si>
    <t>Poids total, participant 4</t>
  </si>
  <si>
    <t>Poids total, participant 5</t>
  </si>
  <si>
    <t>Poids total, participant 6</t>
  </si>
  <si>
    <t>Coûts de transport</t>
  </si>
  <si>
    <t>Prix total de la commande</t>
  </si>
  <si>
    <t>Gesamtgewicht Teilnehmer 1</t>
  </si>
  <si>
    <t>Gesamtgewicht, Teilnehmer 2</t>
  </si>
  <si>
    <t>Gesamtgewicht, Teilnehmer 3</t>
  </si>
  <si>
    <t>Gesamtgewicht, Teilnehmer 4</t>
  </si>
  <si>
    <t>Gesamtgewicht, Teilnehmer 5</t>
  </si>
  <si>
    <t>Gesamtgewicht, Teilnehmer 6</t>
  </si>
  <si>
    <t>Transportkosten</t>
  </si>
  <si>
    <t>Gesamtpreis der Bestellung</t>
  </si>
  <si>
    <t>Gesamtpreis, vor Ermäßigung</t>
  </si>
  <si>
    <t>Ermäßigung</t>
  </si>
  <si>
    <t>Gesamtpreis mit Ermäßigung</t>
  </si>
  <si>
    <t>Precio total, antes del descuento</t>
  </si>
  <si>
    <t>Descuento</t>
  </si>
  <si>
    <t>Precio total con descuento</t>
  </si>
  <si>
    <t>Peso total, participante 1</t>
  </si>
  <si>
    <t>Peso total, participante 2</t>
  </si>
  <si>
    <t>Peso total, participante 3</t>
  </si>
  <si>
    <t>Peso total, participante 4</t>
  </si>
  <si>
    <t>Peso total, participante 5</t>
  </si>
  <si>
    <t>Peso total, participante 6</t>
  </si>
  <si>
    <t>Costos de transporte</t>
  </si>
  <si>
    <t>Precio total del pedido</t>
  </si>
  <si>
    <t>PrixTotAvRem</t>
  </si>
  <si>
    <t>Rem</t>
  </si>
  <si>
    <t>PrixTotApRem</t>
  </si>
  <si>
    <t>PoidTot1</t>
  </si>
  <si>
    <t>PoidTot2</t>
  </si>
  <si>
    <t>PoidTot3</t>
  </si>
  <si>
    <t>PoidTot4</t>
  </si>
  <si>
    <t>PoidTot5</t>
  </si>
  <si>
    <t>PoidTot6</t>
  </si>
  <si>
    <t>CoutTrans</t>
  </si>
  <si>
    <t>PrixTotCde</t>
  </si>
  <si>
    <t>P1</t>
  </si>
  <si>
    <t>P2</t>
  </si>
  <si>
    <t>P3</t>
  </si>
  <si>
    <t>P4</t>
  </si>
  <si>
    <t>P5</t>
  </si>
  <si>
    <t>P6</t>
  </si>
  <si>
    <t>Identif</t>
  </si>
  <si>
    <t>SelectCIL</t>
  </si>
  <si>
    <t>Chemical analysis of an aluminium alloy</t>
  </si>
  <si>
    <t>Analyse chimique d'un alliage d'aluminium</t>
  </si>
  <si>
    <t>Chemische Analyse einer Aluminiumlegierung</t>
  </si>
  <si>
    <t>Análisis químico de una aleación de aluminio</t>
  </si>
  <si>
    <t>Ermittlung der Beständigkeit eines rostfreien Stähls gegen interkristalline Korrosion (Huey test)</t>
  </si>
  <si>
    <t>Ensayo de resistencia de un acero inoxidable a la corrosión intergranular (Huey test)</t>
  </si>
  <si>
    <t>Charpy impact pendulum test at ambient temperature (high energy)</t>
  </si>
  <si>
    <t>Essai de flexion par choc Charpy à température ambiante (haute énergie)</t>
  </si>
  <si>
    <t>Kerbschlagbiegeversuch nach Charpy bei Raumtemperatur (hohe Energie)</t>
  </si>
  <si>
    <t>Ensayo de flexión por choque con péndulo Charpy a temperatura ambiente (alta energia)</t>
  </si>
  <si>
    <t>Härteprüfung Brinell, Vickers und Rockwell eines Metalls (niedrige Härte)</t>
  </si>
  <si>
    <t>Ensayo de dureza Brinell Vickers y Rockwell de un metal (baja dureza)</t>
  </si>
  <si>
    <t>Härteprüfung Brinell, Vickers und Rockwell eines Metalls (hohe Härte)</t>
  </si>
  <si>
    <t>Ensayo de dureza Brinell Vickers y Rockwell de un metal (alta dureza)</t>
  </si>
  <si>
    <t>Zugversuch eines Flachstahles</t>
  </si>
  <si>
    <t>Frankreich</t>
  </si>
  <si>
    <t>Francia</t>
  </si>
  <si>
    <t>DOM Maroc Turquie</t>
  </si>
  <si>
    <t>DOM, Maroc, Turquie</t>
  </si>
  <si>
    <t>Europe (sauf France)</t>
  </si>
  <si>
    <t>Europa (excepto Francia)</t>
  </si>
  <si>
    <t>Europe (except France)</t>
  </si>
  <si>
    <t>Europa (außer Frankreich)</t>
  </si>
  <si>
    <t>Autres pays</t>
  </si>
  <si>
    <t>Other countries</t>
  </si>
  <si>
    <t>Andere Länder</t>
  </si>
  <si>
    <t>Otro Paises</t>
  </si>
  <si>
    <t>DOM, Marocco, Turkey</t>
  </si>
  <si>
    <t>DOM, Marokko, Türkei</t>
  </si>
  <si>
    <t>DOM, Marruecos, Turquía</t>
  </si>
  <si>
    <t>Invoicing address (2ⁿᵈ part)</t>
  </si>
  <si>
    <r>
      <t>Address of the customer (2</t>
    </r>
    <r>
      <rPr>
        <sz val="11"/>
        <color theme="1"/>
        <rFont val="Calibri"/>
        <family val="2"/>
        <scheme val="minor"/>
      </rPr>
      <t>ⁿᵈ part)</t>
    </r>
  </si>
  <si>
    <r>
      <t>Adresse des Kunden (2</t>
    </r>
    <r>
      <rPr>
        <sz val="11"/>
        <color theme="1"/>
        <rFont val="Calibri"/>
        <family val="2"/>
        <scheme val="minor"/>
      </rPr>
      <t>ᵉⁿ Teil)</t>
    </r>
  </si>
  <si>
    <t>Adresse für Rechnung (2ᵉⁿ Teil)</t>
  </si>
  <si>
    <t>Adresse für Lieferung den Proben (2ᵉⁿ Teil)</t>
  </si>
  <si>
    <t>Dirección del cliente (2ᵃ parte)</t>
  </si>
  <si>
    <t>Dirección para la facturación (2ᵃ parte)</t>
  </si>
  <si>
    <t>Dirección para la entrega de los muestras (2ᵃ parte)</t>
  </si>
  <si>
    <t>RéférenceNorme</t>
  </si>
  <si>
    <t>Graphite classification of cast irons</t>
  </si>
  <si>
    <t>Classification du graphite dans les fontes</t>
  </si>
  <si>
    <t>Klassifizierung von Graphit in Gusseisen</t>
  </si>
  <si>
    <t>Clasificación del grafito en hierro fundido</t>
  </si>
  <si>
    <t>Salt spray test of coated and non coated steels</t>
  </si>
  <si>
    <t>Essai au brouillard salin d'aciers revêtus et non revêtus</t>
  </si>
  <si>
    <t>Salzsprühtest von beschichteten und unbeschichteten Stählen</t>
  </si>
  <si>
    <t>Ensayos de niebla salina en aceros revestidos y no revestidos</t>
  </si>
  <si>
    <t>Brinell, Vickers and Rockwell hardness tests of a metal (low hardness)</t>
  </si>
  <si>
    <t>Essais de dureté Brinell, Vickers et Rockwell d'un métal (basse dureté)</t>
  </si>
  <si>
    <t>Brinell, Vickers and Rockwell hardness tests of a metal (high hardness)</t>
  </si>
  <si>
    <t>Essais de dureté Brinell, Vickers et Rockwell d'un métal (haute dureté)</t>
  </si>
  <si>
    <t>WJ</t>
  </si>
  <si>
    <t>Afghanistan</t>
  </si>
  <si>
    <t>AF</t>
  </si>
  <si>
    <t>AL</t>
  </si>
  <si>
    <t>DZ</t>
  </si>
  <si>
    <t>AD</t>
  </si>
  <si>
    <t>Angola</t>
  </si>
  <si>
    <t>AO</t>
  </si>
  <si>
    <t>AG</t>
  </si>
  <si>
    <t>AR</t>
  </si>
  <si>
    <t>AM</t>
  </si>
  <si>
    <t>AU</t>
  </si>
  <si>
    <t>AT</t>
  </si>
  <si>
    <t>AZ</t>
  </si>
  <si>
    <t>Bahamas</t>
  </si>
  <si>
    <t>BS</t>
  </si>
  <si>
    <t>BH</t>
  </si>
  <si>
    <t>Bangladesh</t>
  </si>
  <si>
    <t>BD</t>
  </si>
  <si>
    <t>BB</t>
  </si>
  <si>
    <t>BY</t>
  </si>
  <si>
    <t>BE</t>
  </si>
  <si>
    <t>Belize</t>
  </si>
  <si>
    <t>BZ</t>
  </si>
  <si>
    <t>BJ</t>
  </si>
  <si>
    <t>BT</t>
  </si>
  <si>
    <t>BO</t>
  </si>
  <si>
    <t>BA</t>
  </si>
  <si>
    <t>Botswana</t>
  </si>
  <si>
    <t>BW</t>
  </si>
  <si>
    <t>BR</t>
  </si>
  <si>
    <t>Brunei Darussalam</t>
  </si>
  <si>
    <t>BN</t>
  </si>
  <si>
    <t>BG</t>
  </si>
  <si>
    <t>Burkina Faso</t>
  </si>
  <si>
    <t>BF</t>
  </si>
  <si>
    <t>Burundi</t>
  </si>
  <si>
    <t>BI</t>
  </si>
  <si>
    <t>KH</t>
  </si>
  <si>
    <t>CM</t>
  </si>
  <si>
    <t>Canada</t>
  </si>
  <si>
    <t>CV</t>
  </si>
  <si>
    <t>CF</t>
  </si>
  <si>
    <t>TD</t>
  </si>
  <si>
    <t>CL</t>
  </si>
  <si>
    <t>CN</t>
  </si>
  <si>
    <t>CO</t>
  </si>
  <si>
    <t>KM</t>
  </si>
  <si>
    <t>CG</t>
  </si>
  <si>
    <t>CD</t>
  </si>
  <si>
    <t>Costa Rica</t>
  </si>
  <si>
    <t>CR</t>
  </si>
  <si>
    <t>CI</t>
  </si>
  <si>
    <t>HR</t>
  </si>
  <si>
    <t>Cuba</t>
  </si>
  <si>
    <t>CU</t>
  </si>
  <si>
    <t>CY</t>
  </si>
  <si>
    <t>CZ</t>
  </si>
  <si>
    <t>DK</t>
  </si>
  <si>
    <t>Djibouti</t>
  </si>
  <si>
    <t>DJ</t>
  </si>
  <si>
    <t>DM</t>
  </si>
  <si>
    <t>DO</t>
  </si>
  <si>
    <t>EC</t>
  </si>
  <si>
    <t>EG</t>
  </si>
  <si>
    <t>SV</t>
  </si>
  <si>
    <t>GQ</t>
  </si>
  <si>
    <t>ER</t>
  </si>
  <si>
    <t>EE</t>
  </si>
  <si>
    <t>ET</t>
  </si>
  <si>
    <t>FJ</t>
  </si>
  <si>
    <t>FI</t>
  </si>
  <si>
    <t>Gabon</t>
  </si>
  <si>
    <t>GA</t>
  </si>
  <si>
    <t>GM</t>
  </si>
  <si>
    <t>GE</t>
  </si>
  <si>
    <t>Ghana</t>
  </si>
  <si>
    <t>GH</t>
  </si>
  <si>
    <t>GR</t>
  </si>
  <si>
    <t>GD</t>
  </si>
  <si>
    <t>Guatemala</t>
  </si>
  <si>
    <t>GT</t>
  </si>
  <si>
    <t>GN</t>
  </si>
  <si>
    <t>GW</t>
  </si>
  <si>
    <t>GY</t>
  </si>
  <si>
    <t>HT</t>
  </si>
  <si>
    <t>Honduras</t>
  </si>
  <si>
    <t>HN</t>
  </si>
  <si>
    <t>HU</t>
  </si>
  <si>
    <t>IS</t>
  </si>
  <si>
    <t>IN</t>
  </si>
  <si>
    <t>ID</t>
  </si>
  <si>
    <t>IR</t>
  </si>
  <si>
    <t>Irak</t>
  </si>
  <si>
    <t>IQ</t>
  </si>
  <si>
    <t>IE</t>
  </si>
  <si>
    <t>IL</t>
  </si>
  <si>
    <t>IT</t>
  </si>
  <si>
    <t>JM</t>
  </si>
  <si>
    <t>JP</t>
  </si>
  <si>
    <t>JO</t>
  </si>
  <si>
    <t>Kazakhstan</t>
  </si>
  <si>
    <t>KZ</t>
  </si>
  <si>
    <t>Kenya</t>
  </si>
  <si>
    <t>KE</t>
  </si>
  <si>
    <t>Kiribati</t>
  </si>
  <si>
    <t>KI</t>
  </si>
  <si>
    <t>KP</t>
  </si>
  <si>
    <t>KR</t>
  </si>
  <si>
    <t>KW</t>
  </si>
  <si>
    <t>KG</t>
  </si>
  <si>
    <t>LA</t>
  </si>
  <si>
    <t>LV</t>
  </si>
  <si>
    <t>LB</t>
  </si>
  <si>
    <t>Lesotho</t>
  </si>
  <si>
    <t>LS</t>
  </si>
  <si>
    <t>LR</t>
  </si>
  <si>
    <t>LY</t>
  </si>
  <si>
    <t>Liechtenstein</t>
  </si>
  <si>
    <t>LI</t>
  </si>
  <si>
    <t>LT</t>
  </si>
  <si>
    <t>Luxembourg</t>
  </si>
  <si>
    <t>LU</t>
  </si>
  <si>
    <t>MK</t>
  </si>
  <si>
    <t>Madagascar</t>
  </si>
  <si>
    <t>MG</t>
  </si>
  <si>
    <t>Malawi</t>
  </si>
  <si>
    <t>MW</t>
  </si>
  <si>
    <t>MY</t>
  </si>
  <si>
    <t>Maldives</t>
  </si>
  <si>
    <t>MV</t>
  </si>
  <si>
    <t>Mali</t>
  </si>
  <si>
    <t>ML</t>
  </si>
  <si>
    <t>MH</t>
  </si>
  <si>
    <t>MR</t>
  </si>
  <si>
    <t>MU</t>
  </si>
  <si>
    <t>MX</t>
  </si>
  <si>
    <t>Micronésie</t>
  </si>
  <si>
    <t>FM</t>
  </si>
  <si>
    <t>MD</t>
  </si>
  <si>
    <t>Monaco</t>
  </si>
  <si>
    <t>MC</t>
  </si>
  <si>
    <t>MN</t>
  </si>
  <si>
    <t>ME</t>
  </si>
  <si>
    <t>MA</t>
  </si>
  <si>
    <t>Mozambique</t>
  </si>
  <si>
    <t>MZ</t>
  </si>
  <si>
    <t>Myanmar</t>
  </si>
  <si>
    <t>MM</t>
  </si>
  <si>
    <t>NA</t>
  </si>
  <si>
    <t>Nauru</t>
  </si>
  <si>
    <t>NR</t>
  </si>
  <si>
    <t>NP</t>
  </si>
  <si>
    <t>NL</t>
  </si>
  <si>
    <t>NZ</t>
  </si>
  <si>
    <t>Nicaragua</t>
  </si>
  <si>
    <t>NI</t>
  </si>
  <si>
    <t>Niger</t>
  </si>
  <si>
    <t>NE</t>
  </si>
  <si>
    <t>Nigeria</t>
  </si>
  <si>
    <t>NG</t>
  </si>
  <si>
    <t>NO</t>
  </si>
  <si>
    <t>Oman</t>
  </si>
  <si>
    <t>OM</t>
  </si>
  <si>
    <t>Pakistan</t>
  </si>
  <si>
    <t>PK</t>
  </si>
  <si>
    <t>Palau</t>
  </si>
  <si>
    <t>PW</t>
  </si>
  <si>
    <t>Panama</t>
  </si>
  <si>
    <t>PA</t>
  </si>
  <si>
    <t>PG</t>
  </si>
  <si>
    <t>Paraguay</t>
  </si>
  <si>
    <t>PY</t>
  </si>
  <si>
    <t>PE</t>
  </si>
  <si>
    <t>Philippines</t>
  </si>
  <si>
    <t>PH</t>
  </si>
  <si>
    <t>PL</t>
  </si>
  <si>
    <t>Portugal</t>
  </si>
  <si>
    <t>Qatar</t>
  </si>
  <si>
    <t>QA</t>
  </si>
  <si>
    <t>RO</t>
  </si>
  <si>
    <t>RU</t>
  </si>
  <si>
    <t>Rwanda</t>
  </si>
  <si>
    <t>RW</t>
  </si>
  <si>
    <t>KN</t>
  </si>
  <si>
    <t>LC</t>
  </si>
  <si>
    <t>VC</t>
  </si>
  <si>
    <t>Samoa</t>
  </si>
  <si>
    <t>WS</t>
  </si>
  <si>
    <t>SM</t>
  </si>
  <si>
    <t>ST</t>
  </si>
  <si>
    <t>SA</t>
  </si>
  <si>
    <t>SN</t>
  </si>
  <si>
    <t>RS</t>
  </si>
  <si>
    <t>Seychelles</t>
  </si>
  <si>
    <t>Sierra Leone</t>
  </si>
  <si>
    <t>SL</t>
  </si>
  <si>
    <t>SG</t>
  </si>
  <si>
    <t>SK</t>
  </si>
  <si>
    <t>SI</t>
  </si>
  <si>
    <t>SB</t>
  </si>
  <si>
    <t>SO</t>
  </si>
  <si>
    <t>ZA</t>
  </si>
  <si>
    <t>SS</t>
  </si>
  <si>
    <t>Sri Lanka</t>
  </si>
  <si>
    <t>LK</t>
  </si>
  <si>
    <t>SD</t>
  </si>
  <si>
    <t>Suriname</t>
  </si>
  <si>
    <t>SR</t>
  </si>
  <si>
    <t>Swaziland</t>
  </si>
  <si>
    <t>SZ</t>
  </si>
  <si>
    <t>SE</t>
  </si>
  <si>
    <t>CH</t>
  </si>
  <si>
    <t>SY</t>
  </si>
  <si>
    <t>TJ</t>
  </si>
  <si>
    <t>TZ</t>
  </si>
  <si>
    <t>TH</t>
  </si>
  <si>
    <t>Timor-Leste</t>
  </si>
  <si>
    <t>TL</t>
  </si>
  <si>
    <t>Togo</t>
  </si>
  <si>
    <t>TG</t>
  </si>
  <si>
    <t>Tonga</t>
  </si>
  <si>
    <t>TO</t>
  </si>
  <si>
    <t>TT</t>
  </si>
  <si>
    <t>TN</t>
  </si>
  <si>
    <t>TR</t>
  </si>
  <si>
    <t>TM</t>
  </si>
  <si>
    <t>Tuvalu</t>
  </si>
  <si>
    <t>TV</t>
  </si>
  <si>
    <t>UG</t>
  </si>
  <si>
    <t>Ukraine</t>
  </si>
  <si>
    <t>UA</t>
  </si>
  <si>
    <t>AE</t>
  </si>
  <si>
    <t>US</t>
  </si>
  <si>
    <t>Uruguay</t>
  </si>
  <si>
    <t>UY</t>
  </si>
  <si>
    <t>UZ</t>
  </si>
  <si>
    <t>Vanuatu</t>
  </si>
  <si>
    <t>VU</t>
  </si>
  <si>
    <t>Venezuela</t>
  </si>
  <si>
    <t>VE</t>
  </si>
  <si>
    <t>VN</t>
  </si>
  <si>
    <t>YE</t>
  </si>
  <si>
    <t>ZM</t>
  </si>
  <si>
    <t>Zimbabwe</t>
  </si>
  <si>
    <t>ZW</t>
  </si>
  <si>
    <t>Argentina</t>
  </si>
  <si>
    <t>Australia</t>
  </si>
  <si>
    <t>Österreich</t>
  </si>
  <si>
    <t>Azərbaycan Respublikası</t>
  </si>
  <si>
    <t>Barbados</t>
  </si>
  <si>
    <t>Republika Bosna i Hercegovina</t>
  </si>
  <si>
    <t>Cabo Verde</t>
  </si>
  <si>
    <t>Chile</t>
  </si>
  <si>
    <t>Colombia</t>
  </si>
  <si>
    <t>República Dominicana</t>
  </si>
  <si>
    <t>جمهوريّة مصر العربيّة,</t>
  </si>
  <si>
    <t>España</t>
  </si>
  <si>
    <t>Eesti</t>
  </si>
  <si>
    <t>Suomen Tasavalta</t>
  </si>
  <si>
    <t>Magyar</t>
  </si>
  <si>
    <t>Ísland</t>
  </si>
  <si>
    <t>Italia</t>
  </si>
  <si>
    <t>Latvijas</t>
  </si>
  <si>
    <t>Република Македонија</t>
  </si>
  <si>
    <t>Malaysia</t>
  </si>
  <si>
    <t>Namibia</t>
  </si>
  <si>
    <t>New Zealand</t>
  </si>
  <si>
    <t>Nederland</t>
  </si>
  <si>
    <t>Perú</t>
  </si>
  <si>
    <t>Polska</t>
  </si>
  <si>
    <t>România</t>
  </si>
  <si>
    <t>United Kingdom</t>
  </si>
  <si>
    <t>Saint Kitts and Nevis</t>
  </si>
  <si>
    <t>San Marino</t>
  </si>
  <si>
    <t>Saint Vincent and the Grenadines</t>
  </si>
  <si>
    <t>Sverige</t>
  </si>
  <si>
    <t>ﺍﻟﺠﻤﻬﻮﺭﯾّﺔ اليمنية</t>
  </si>
  <si>
    <t>Local</t>
  </si>
  <si>
    <t>Andorra</t>
  </si>
  <si>
    <t>United Arab Emirates</t>
  </si>
  <si>
    <t>Vereinigte Arabische Emirate</t>
  </si>
  <si>
    <t>Afganistán</t>
  </si>
  <si>
    <t>Antigua and Barbuda</t>
  </si>
  <si>
    <t>Antigua und Barbuda</t>
  </si>
  <si>
    <t>Antigua y Barbuda</t>
  </si>
  <si>
    <t>Albania</t>
  </si>
  <si>
    <t>Albanien</t>
  </si>
  <si>
    <t>Armenia</t>
  </si>
  <si>
    <t>Armenien</t>
  </si>
  <si>
    <t>Argentinien</t>
  </si>
  <si>
    <t>Austria</t>
  </si>
  <si>
    <t>Australien</t>
  </si>
  <si>
    <t>Azerbaijan</t>
  </si>
  <si>
    <t>Aserbaidschan</t>
  </si>
  <si>
    <t>Azerbaiyán</t>
  </si>
  <si>
    <t>Bosnia and Herzegovina</t>
  </si>
  <si>
    <t>Bosnien und Herzegowina</t>
  </si>
  <si>
    <t>Bosnia y Herzegovina</t>
  </si>
  <si>
    <t>Bangladesch</t>
  </si>
  <si>
    <t>Belgium</t>
  </si>
  <si>
    <t>Belgien</t>
  </si>
  <si>
    <t>Bélgica</t>
  </si>
  <si>
    <t>Bulgaria</t>
  </si>
  <si>
    <t>Bulgarien</t>
  </si>
  <si>
    <t>Bahrain</t>
  </si>
  <si>
    <t>Bahrein</t>
  </si>
  <si>
    <t>Benin</t>
  </si>
  <si>
    <t>Bolivien</t>
  </si>
  <si>
    <t>Brazil</t>
  </si>
  <si>
    <t>Brasilien</t>
  </si>
  <si>
    <t>Brasil</t>
  </si>
  <si>
    <t>Bhutan</t>
  </si>
  <si>
    <t>Bhután</t>
  </si>
  <si>
    <t>Belarus</t>
  </si>
  <si>
    <t>Belarus (Weißrussland)</t>
  </si>
  <si>
    <t>Belarús</t>
  </si>
  <si>
    <t>Belice</t>
  </si>
  <si>
    <t>Kanada</t>
  </si>
  <si>
    <t>Canadá</t>
  </si>
  <si>
    <t>Central African Republic</t>
  </si>
  <si>
    <t>Zentralafrikanische Republik</t>
  </si>
  <si>
    <t>Congo</t>
  </si>
  <si>
    <t>Switzerland</t>
  </si>
  <si>
    <t>Suiza</t>
  </si>
  <si>
    <t>Côte d'Ivoire</t>
  </si>
  <si>
    <t>Côte d’Ivoire (Elfenbeinküste)</t>
  </si>
  <si>
    <t>Cameroon</t>
  </si>
  <si>
    <t>Kamerun</t>
  </si>
  <si>
    <t>Camerún</t>
  </si>
  <si>
    <t>Kolumbien</t>
  </si>
  <si>
    <t>Kuba</t>
  </si>
  <si>
    <t>Kap Verde</t>
  </si>
  <si>
    <t>Cyprus</t>
  </si>
  <si>
    <t>Zypern</t>
  </si>
  <si>
    <t>Chipre</t>
  </si>
  <si>
    <t>Czechia</t>
  </si>
  <si>
    <t>Tschechien</t>
  </si>
  <si>
    <t>Chequia</t>
  </si>
  <si>
    <t>Germany</t>
  </si>
  <si>
    <t>Deutschland</t>
  </si>
  <si>
    <t>Alemania</t>
  </si>
  <si>
    <t>Dschibuti</t>
  </si>
  <si>
    <t>Denmark</t>
  </si>
  <si>
    <t>Dänemark</t>
  </si>
  <si>
    <t>Dinamarca</t>
  </si>
  <si>
    <t>Dominica</t>
  </si>
  <si>
    <t>Dominican Republic</t>
  </si>
  <si>
    <t>Dominikanische Republik</t>
  </si>
  <si>
    <t>Algeria</t>
  </si>
  <si>
    <t>Algerien</t>
  </si>
  <si>
    <t>Argelia</t>
  </si>
  <si>
    <t>Ecuador</t>
  </si>
  <si>
    <t>Estonia</t>
  </si>
  <si>
    <t>Estland</t>
  </si>
  <si>
    <t>Egypt</t>
  </si>
  <si>
    <t>Ägypten</t>
  </si>
  <si>
    <t>Egipto</t>
  </si>
  <si>
    <t>Eritrea</t>
  </si>
  <si>
    <t>Spain</t>
  </si>
  <si>
    <t>Spanien</t>
  </si>
  <si>
    <t>Ethiopia</t>
  </si>
  <si>
    <t>Äthiopien</t>
  </si>
  <si>
    <t>Etiopía</t>
  </si>
  <si>
    <t>Finland</t>
  </si>
  <si>
    <t>Finlandia</t>
  </si>
  <si>
    <t>Fiji</t>
  </si>
  <si>
    <t>Fidschi</t>
  </si>
  <si>
    <t>Mikronesien</t>
  </si>
  <si>
    <t>Gabun</t>
  </si>
  <si>
    <t>Gabón</t>
  </si>
  <si>
    <t>Grenada</t>
  </si>
  <si>
    <t>Granada</t>
  </si>
  <si>
    <t>Georgia</t>
  </si>
  <si>
    <t>Georgien</t>
  </si>
  <si>
    <t>Gambia</t>
  </si>
  <si>
    <t>Guinea</t>
  </si>
  <si>
    <t>Equatorial Guinea</t>
  </si>
  <si>
    <t>Äquatorialguinea</t>
  </si>
  <si>
    <t>Guinea Ecuatorial</t>
  </si>
  <si>
    <t>Greece</t>
  </si>
  <si>
    <t>Griechenland</t>
  </si>
  <si>
    <t>Grecia</t>
  </si>
  <si>
    <t>Guinea-Bissau</t>
  </si>
  <si>
    <t>Guinea Bissau</t>
  </si>
  <si>
    <t>Guyana</t>
  </si>
  <si>
    <t>Croatia</t>
  </si>
  <si>
    <t>Kroatien</t>
  </si>
  <si>
    <t>Croacia</t>
  </si>
  <si>
    <t>Haiti</t>
  </si>
  <si>
    <t>Haití</t>
  </si>
  <si>
    <t>Hungary</t>
  </si>
  <si>
    <t>Ungarn</t>
  </si>
  <si>
    <t>Hungría</t>
  </si>
  <si>
    <t>Indonesia</t>
  </si>
  <si>
    <t>Indonesien</t>
  </si>
  <si>
    <t>Ireland</t>
  </si>
  <si>
    <t>Irland</t>
  </si>
  <si>
    <t>Irlanda</t>
  </si>
  <si>
    <t>Israel</t>
  </si>
  <si>
    <t>Iraq</t>
  </si>
  <si>
    <t>Iceland</t>
  </si>
  <si>
    <t>Island</t>
  </si>
  <si>
    <t>Islandia</t>
  </si>
  <si>
    <t>Italy</t>
  </si>
  <si>
    <t>Italien</t>
  </si>
  <si>
    <t>Jamaica</t>
  </si>
  <si>
    <t>Jamaika</t>
  </si>
  <si>
    <t>Jordan</t>
  </si>
  <si>
    <t>Jordanien</t>
  </si>
  <si>
    <t>Jordania</t>
  </si>
  <si>
    <t>Japan</t>
  </si>
  <si>
    <t>Japón</t>
  </si>
  <si>
    <t>Kenia</t>
  </si>
  <si>
    <t>Kyrgyzstan</t>
  </si>
  <si>
    <t>Kirgisistan</t>
  </si>
  <si>
    <t>Kirguistán</t>
  </si>
  <si>
    <t>Cambodia</t>
  </si>
  <si>
    <t>Kambodscha</t>
  </si>
  <si>
    <t>Camboya</t>
  </si>
  <si>
    <t>Comoros</t>
  </si>
  <si>
    <t>Komoren</t>
  </si>
  <si>
    <t>St. Kitts und Nevis</t>
  </si>
  <si>
    <t>Saint Kitts y Nevis</t>
  </si>
  <si>
    <t>Korea, Demokratische Volksrepublik (Nordkorea)</t>
  </si>
  <si>
    <t>Kuwait</t>
  </si>
  <si>
    <t>Kasachstan</t>
  </si>
  <si>
    <t>Kazajstán</t>
  </si>
  <si>
    <t>Lao People's Democratic Republic</t>
  </si>
  <si>
    <t>Laos, Demokratische Volksrepublik</t>
  </si>
  <si>
    <t>Lebanon</t>
  </si>
  <si>
    <t>Libanon</t>
  </si>
  <si>
    <t>Líbano</t>
  </si>
  <si>
    <t>Saint Lucia</t>
  </si>
  <si>
    <t>St. Lucia</t>
  </si>
  <si>
    <t>Santa Lucía</t>
  </si>
  <si>
    <t>Liberia</t>
  </si>
  <si>
    <t>Lithuania</t>
  </si>
  <si>
    <t>Litauen</t>
  </si>
  <si>
    <t>Lituania</t>
  </si>
  <si>
    <t>Luxemburg</t>
  </si>
  <si>
    <t>Luxemburgo</t>
  </si>
  <si>
    <t>Latvia</t>
  </si>
  <si>
    <t>Lettland</t>
  </si>
  <si>
    <t>Letonia</t>
  </si>
  <si>
    <t>Libya</t>
  </si>
  <si>
    <t>Libyen</t>
  </si>
  <si>
    <t>Libia</t>
  </si>
  <si>
    <t>Morocco</t>
  </si>
  <si>
    <t>Marokko</t>
  </si>
  <si>
    <t>Marruecos</t>
  </si>
  <si>
    <t>Mónaco</t>
  </si>
  <si>
    <t>Montenegro</t>
  </si>
  <si>
    <t>Madagaskar</t>
  </si>
  <si>
    <t>Marshall Islands</t>
  </si>
  <si>
    <t>Marshallinseln</t>
  </si>
  <si>
    <t>Malí</t>
  </si>
  <si>
    <t>Myanmar (Burma)</t>
  </si>
  <si>
    <t>Mongolia</t>
  </si>
  <si>
    <t>Mongolei</t>
  </si>
  <si>
    <t>Mauritania</t>
  </si>
  <si>
    <t>Mauretanien</t>
  </si>
  <si>
    <t>Malta</t>
  </si>
  <si>
    <t>Malediven</t>
  </si>
  <si>
    <t>Maldivas</t>
  </si>
  <si>
    <t>Mexico</t>
  </si>
  <si>
    <t>Mexiko</t>
  </si>
  <si>
    <t>México</t>
  </si>
  <si>
    <t>Malasia</t>
  </si>
  <si>
    <t>Mosambik</t>
  </si>
  <si>
    <t>Netherlands</t>
  </si>
  <si>
    <t>Niederlande</t>
  </si>
  <si>
    <t>Norway</t>
  </si>
  <si>
    <t>Norwegen</t>
  </si>
  <si>
    <t>Noruega</t>
  </si>
  <si>
    <t>Nepal</t>
  </si>
  <si>
    <t>Neuseeland</t>
  </si>
  <si>
    <t>Nueva Zelandia</t>
  </si>
  <si>
    <t>Omán</t>
  </si>
  <si>
    <t>Panamá</t>
  </si>
  <si>
    <t>Peru</t>
  </si>
  <si>
    <t>Papua New Guinea</t>
  </si>
  <si>
    <t>Papua-Neuguinea</t>
  </si>
  <si>
    <t>Papua Nueva Guinea</t>
  </si>
  <si>
    <t>Philippinen</t>
  </si>
  <si>
    <t>Pakistán</t>
  </si>
  <si>
    <t>Poland</t>
  </si>
  <si>
    <t>Polen</t>
  </si>
  <si>
    <t>Polonia</t>
  </si>
  <si>
    <t>Katar</t>
  </si>
  <si>
    <t>Romania</t>
  </si>
  <si>
    <t>Rumänien</t>
  </si>
  <si>
    <t>Rumania</t>
  </si>
  <si>
    <t>Serbia</t>
  </si>
  <si>
    <t>Serbien</t>
  </si>
  <si>
    <t>Russian Federation</t>
  </si>
  <si>
    <t>Russische Föderation</t>
  </si>
  <si>
    <t>Ruanda</t>
  </si>
  <si>
    <t>Saudi Arabia</t>
  </si>
  <si>
    <t>Saudi-Arabien</t>
  </si>
  <si>
    <t>Arabia Saudita</t>
  </si>
  <si>
    <t>Solomon Islands</t>
  </si>
  <si>
    <t>Salomonen</t>
  </si>
  <si>
    <t>Salomón, Islas</t>
  </si>
  <si>
    <t>Seychellen</t>
  </si>
  <si>
    <t>Sudan</t>
  </si>
  <si>
    <t>Sweden</t>
  </si>
  <si>
    <t>Schweden</t>
  </si>
  <si>
    <t>Suecia</t>
  </si>
  <si>
    <t>Singapore</t>
  </si>
  <si>
    <t>Singapur</t>
  </si>
  <si>
    <t>Slovenia</t>
  </si>
  <si>
    <t>Slowenien</t>
  </si>
  <si>
    <t>Eslovenia</t>
  </si>
  <si>
    <t>Slovakia</t>
  </si>
  <si>
    <t>Slowakei</t>
  </si>
  <si>
    <t>Eslovaquia</t>
  </si>
  <si>
    <t>Sierra leona</t>
  </si>
  <si>
    <t>Senegal</t>
  </si>
  <si>
    <t>Somalia</t>
  </si>
  <si>
    <t>South Sudan</t>
  </si>
  <si>
    <t>Südsudan</t>
  </si>
  <si>
    <t>Sudán del Sur</t>
  </si>
  <si>
    <t>Sao Tome and Principe</t>
  </si>
  <si>
    <t>São Tomé und Príncipe</t>
  </si>
  <si>
    <t>Santo Tomé y Príncipe</t>
  </si>
  <si>
    <t>El Salvador</t>
  </si>
  <si>
    <t>Syrian Arab Republic</t>
  </si>
  <si>
    <t>Syrien, Arabische Republik</t>
  </si>
  <si>
    <t>República Árabe Siria</t>
  </si>
  <si>
    <t>Swasiland</t>
  </si>
  <si>
    <t>Swazilandia</t>
  </si>
  <si>
    <t>Chad</t>
  </si>
  <si>
    <t>Tschad</t>
  </si>
  <si>
    <t>Thailand</t>
  </si>
  <si>
    <t>Tailandia</t>
  </si>
  <si>
    <t>Tajikistan</t>
  </si>
  <si>
    <t>Tadschikistan</t>
  </si>
  <si>
    <t>Tayikistán</t>
  </si>
  <si>
    <t>Turkmenistan</t>
  </si>
  <si>
    <t>Turkmenistán</t>
  </si>
  <si>
    <t>Tunisia</t>
  </si>
  <si>
    <t>Tunesien</t>
  </si>
  <si>
    <t>Túnez</t>
  </si>
  <si>
    <t>Turkey</t>
  </si>
  <si>
    <t>Türkei</t>
  </si>
  <si>
    <t>Turquía</t>
  </si>
  <si>
    <t>Trinidad and Tobago</t>
  </si>
  <si>
    <t>Trinidad und Tobago</t>
  </si>
  <si>
    <t>Trinidad y Tobago</t>
  </si>
  <si>
    <t>Tansania, Vereinigte Republik</t>
  </si>
  <si>
    <t>Tanzania, República Unida de</t>
  </si>
  <si>
    <t>Ucrania</t>
  </si>
  <si>
    <t>Uganda</t>
  </si>
  <si>
    <t>United States of America</t>
  </si>
  <si>
    <t>Vereinigte Staaten von Amerika</t>
  </si>
  <si>
    <t>Uzbekistan</t>
  </si>
  <si>
    <t>Usbekistan</t>
  </si>
  <si>
    <t>Uzbekistán</t>
  </si>
  <si>
    <t>St. Vincent und die Grenadinen</t>
  </si>
  <si>
    <t>San Vicente y las Granadinas</t>
  </si>
  <si>
    <t>Viet Nam</t>
  </si>
  <si>
    <t>Vietnam</t>
  </si>
  <si>
    <t>Yemen</t>
  </si>
  <si>
    <t>Jemen</t>
  </si>
  <si>
    <t>South Africa</t>
  </si>
  <si>
    <t>Südafrika</t>
  </si>
  <si>
    <t>Sudáfrica</t>
  </si>
  <si>
    <t>Zambia</t>
  </si>
  <si>
    <t>Sambia</t>
  </si>
  <si>
    <t>Simbabwe</t>
  </si>
  <si>
    <t>Code</t>
  </si>
  <si>
    <t>دولة الإمارات العربيّة المتّحدة</t>
  </si>
  <si>
    <t>د افغانستان اسلامي دولتدولت اسلامی افغانستان ; جمهوری اسلامی افغانستان</t>
  </si>
  <si>
    <t>Shqipëri</t>
  </si>
  <si>
    <t>Հայաստան</t>
  </si>
  <si>
    <t>গণপ্রজাতন্ত্রী বাংলাদেশ</t>
  </si>
  <si>
    <t>Република България</t>
  </si>
  <si>
    <t>مملكة البحرين</t>
  </si>
  <si>
    <t>بروني دارالسلام</t>
  </si>
  <si>
    <t>འབྲུག་ཡུལ</t>
  </si>
  <si>
    <t>Беларусь</t>
  </si>
  <si>
    <t>中华人民共和国</t>
  </si>
  <si>
    <t>Česká republika</t>
  </si>
  <si>
    <t>Κύπρος</t>
  </si>
  <si>
    <t>الجمهورية الجزائرية الديمقراطية الشعبية</t>
  </si>
  <si>
    <t>የኢትዮጵያ ፌዴራላዊ ዲሞክራሲያዊ ሪፐብሊክ</t>
  </si>
  <si>
    <t>Finnland</t>
  </si>
  <si>
    <t>Vereinigtes Königreich Großbritannien und Nordirland</t>
  </si>
  <si>
    <t>Osttimor (Timor-Leste)</t>
  </si>
  <si>
    <t>საქართველო</t>
  </si>
  <si>
    <t>Ελλάδα</t>
  </si>
  <si>
    <t>Hrvatska</t>
  </si>
  <si>
    <t>מְדִינַת יִשְׂרָאֵל</t>
  </si>
  <si>
    <t>العراق</t>
  </si>
  <si>
    <t>جمهوری اسلامی ايران</t>
  </si>
  <si>
    <t>المملكة الأردنّيّة الهاشميّة</t>
  </si>
  <si>
    <t>日本国</t>
  </si>
  <si>
    <t>Кыргыз Республикасы</t>
  </si>
  <si>
    <t>ព្រះរាជាណាចក្រកម្ពុជា</t>
  </si>
  <si>
    <t>조선민주주의인민공화국</t>
  </si>
  <si>
    <t>대한민국</t>
  </si>
  <si>
    <t>دولة الكويت</t>
  </si>
  <si>
    <t>Қазақстан Республикасы</t>
  </si>
  <si>
    <t>ສາທາລະນະລັດ ປະຊາທິປະໄຕ ປະຊາຊົນລາວ</t>
  </si>
  <si>
    <t>الجمهوريّةاللبنانيّة</t>
  </si>
  <si>
    <t>Lietuva</t>
  </si>
  <si>
    <t>دولة ليبيا</t>
  </si>
  <si>
    <t>المملكة المغربية</t>
  </si>
  <si>
    <t>Црна Гора</t>
  </si>
  <si>
    <t>Монгол Улс</t>
  </si>
  <si>
    <t>الجمهورية الإسلامية الموريتانية</t>
  </si>
  <si>
    <t>ދިވެހިރާއްޖޭގެ ޖުމްހޫރިއްޔާ</t>
  </si>
  <si>
    <t>Norge</t>
  </si>
  <si>
    <t>سلطنة عُمان</t>
  </si>
  <si>
    <t>اسلامی جمہوریت پاکستان</t>
  </si>
  <si>
    <t>دولة قطر</t>
  </si>
  <si>
    <t>Република Србија</t>
  </si>
  <si>
    <t>Российская Федерация</t>
  </si>
  <si>
    <t>المملكة العربية السعودية</t>
  </si>
  <si>
    <t>جمهورية السودان</t>
  </si>
  <si>
    <t>Republika Slovenija</t>
  </si>
  <si>
    <t>Slovenská republika</t>
  </si>
  <si>
    <t>الجمهوريّة العربيّة السّوريّة</t>
  </si>
  <si>
    <t>Swatini</t>
  </si>
  <si>
    <t>ราชอาณาจักรไทย</t>
  </si>
  <si>
    <t>Таджикиста́н</t>
  </si>
  <si>
    <t>Туркменистан</t>
  </si>
  <si>
    <t>الجمهورية التونسية</t>
  </si>
  <si>
    <t>Türkiye</t>
  </si>
  <si>
    <t>Украïна</t>
  </si>
  <si>
    <t>Bolivia</t>
  </si>
  <si>
    <t>República Centroafricana</t>
  </si>
  <si>
    <t>Republica del Congo</t>
  </si>
  <si>
    <t>Schweiz</t>
  </si>
  <si>
    <t>UK</t>
  </si>
  <si>
    <t>Reino Unido de Gran Bretaña e Irlanda del Norte</t>
  </si>
  <si>
    <t>Filipinas</t>
  </si>
  <si>
    <t>Federación de Rusia</t>
  </si>
  <si>
    <t>Sudán</t>
  </si>
  <si>
    <t>Emiratos Árabes Unidos</t>
  </si>
  <si>
    <t>Democratic Republic of Congo</t>
  </si>
  <si>
    <t>Kongo Demokratische Republik</t>
  </si>
  <si>
    <t>República Democrática del Congo</t>
  </si>
  <si>
    <t>Kongo Republik</t>
  </si>
  <si>
    <t>Micronesia</t>
  </si>
  <si>
    <t>Islamic Republic of Iran</t>
  </si>
  <si>
    <t>Iran Islamische Republik</t>
  </si>
  <si>
    <t>República Islámica de Irán</t>
  </si>
  <si>
    <t>Comoras</t>
  </si>
  <si>
    <t>Democratic People's Republic of Korea</t>
  </si>
  <si>
    <t>República Popular Democrática de Corea</t>
  </si>
  <si>
    <t>Republic of Korea</t>
  </si>
  <si>
    <t>Korea Republik (Südkorea)</t>
  </si>
  <si>
    <t>República de Corea</t>
  </si>
  <si>
    <t>República Democrática Popular de Lao</t>
  </si>
  <si>
    <t>Moldova</t>
  </si>
  <si>
    <t>Moldawien</t>
  </si>
  <si>
    <t>Islas Marshall</t>
  </si>
  <si>
    <t>Níger</t>
  </si>
  <si>
    <t>Países Bajos</t>
  </si>
  <si>
    <t>Estados Unidos de América</t>
  </si>
  <si>
    <t>Tanzania</t>
  </si>
  <si>
    <t>ZoneClient</t>
  </si>
  <si>
    <t>ZoneLivr</t>
  </si>
  <si>
    <t>hUE</t>
  </si>
  <si>
    <t>Autres</t>
  </si>
  <si>
    <t>EUR</t>
  </si>
  <si>
    <t>Langue</t>
  </si>
  <si>
    <t>Language to use for contacts</t>
  </si>
  <si>
    <t>Sprache zu benutzen</t>
  </si>
  <si>
    <t>Langue à utiliser pour les contacts</t>
  </si>
  <si>
    <t>Idioma que utilizar para las communicaciones</t>
  </si>
  <si>
    <t>English</t>
  </si>
  <si>
    <t>French</t>
  </si>
  <si>
    <t>German</t>
  </si>
  <si>
    <t>Spanish</t>
  </si>
  <si>
    <t>Anglais</t>
  </si>
  <si>
    <t>Français</t>
  </si>
  <si>
    <t>Allemand</t>
  </si>
  <si>
    <t>Espagnol</t>
  </si>
  <si>
    <t>Englisch</t>
  </si>
  <si>
    <t>Spanisch</t>
  </si>
  <si>
    <t>Französich</t>
  </si>
  <si>
    <t>Deutsch</t>
  </si>
  <si>
    <t>Inglés</t>
  </si>
  <si>
    <t>Francés</t>
  </si>
  <si>
    <t>Alemano</t>
  </si>
  <si>
    <t>Espanol</t>
  </si>
  <si>
    <t>HK</t>
  </si>
  <si>
    <t>Hong-Kong</t>
  </si>
  <si>
    <t>Andorre</t>
  </si>
  <si>
    <t>Émirats Arabes Unis</t>
  </si>
  <si>
    <t>Antigua-et-Barbuda</t>
  </si>
  <si>
    <t>Albanie</t>
  </si>
  <si>
    <t>Arménie</t>
  </si>
  <si>
    <t>Argentine</t>
  </si>
  <si>
    <t>Autriche</t>
  </si>
  <si>
    <t>Australie</t>
  </si>
  <si>
    <t>Azerbaïdjan</t>
  </si>
  <si>
    <t>Bosnie-Herzégovine</t>
  </si>
  <si>
    <t>Barbade</t>
  </si>
  <si>
    <t>Belgique</t>
  </si>
  <si>
    <t>Bulgarie</t>
  </si>
  <si>
    <t>Bahreïn</t>
  </si>
  <si>
    <t>Bénin</t>
  </si>
  <si>
    <t>Brunei</t>
  </si>
  <si>
    <t>Bolivie</t>
  </si>
  <si>
    <t>Brésil</t>
  </si>
  <si>
    <t>Bhoutan</t>
  </si>
  <si>
    <t>Biélorussie</t>
  </si>
  <si>
    <t>République Démocratique du Congo</t>
  </si>
  <si>
    <t>République Centrafricaine</t>
  </si>
  <si>
    <t>République du Congo</t>
  </si>
  <si>
    <t>Suisse</t>
  </si>
  <si>
    <t>Chili</t>
  </si>
  <si>
    <t>Cameroun</t>
  </si>
  <si>
    <t>République Populaire de Chine</t>
  </si>
  <si>
    <t>Colombie</t>
  </si>
  <si>
    <t>Cap-Vert</t>
  </si>
  <si>
    <t>Chypre</t>
  </si>
  <si>
    <t>Tchéquie</t>
  </si>
  <si>
    <t>Allemagne</t>
  </si>
  <si>
    <t>Danemark</t>
  </si>
  <si>
    <t>Dominique</t>
  </si>
  <si>
    <t>Algérie</t>
  </si>
  <si>
    <t>Équateur</t>
  </si>
  <si>
    <t>Estonie</t>
  </si>
  <si>
    <t>Égypte</t>
  </si>
  <si>
    <t>Érythrée</t>
  </si>
  <si>
    <t>Espagne</t>
  </si>
  <si>
    <t>Éthiopie</t>
  </si>
  <si>
    <t>Finlande</t>
  </si>
  <si>
    <t>Fidji</t>
  </si>
  <si>
    <t>Grenade</t>
  </si>
  <si>
    <t>Géorgie</t>
  </si>
  <si>
    <t>Gambie</t>
  </si>
  <si>
    <t>Guinée</t>
  </si>
  <si>
    <t>Guinée Equatoriale</t>
  </si>
  <si>
    <t>Grèce</t>
  </si>
  <si>
    <t>Guinée-Bissau</t>
  </si>
  <si>
    <t>Croatie</t>
  </si>
  <si>
    <t>Haïti</t>
  </si>
  <si>
    <t>Hongrie</t>
  </si>
  <si>
    <t>Indonésie</t>
  </si>
  <si>
    <t>Irlande</t>
  </si>
  <si>
    <t>Israël</t>
  </si>
  <si>
    <t>Union Indienne</t>
  </si>
  <si>
    <t>Iran</t>
  </si>
  <si>
    <t>Islande</t>
  </si>
  <si>
    <t>Italie</t>
  </si>
  <si>
    <t>Jamaïque</t>
  </si>
  <si>
    <t>Jordanie</t>
  </si>
  <si>
    <t>Japon</t>
  </si>
  <si>
    <t>Kirghizistan</t>
  </si>
  <si>
    <t>Cambodge</t>
  </si>
  <si>
    <t>Comores</t>
  </si>
  <si>
    <t>Saint-Christophe-et-Niévès</t>
  </si>
  <si>
    <t>Corée du Nord</t>
  </si>
  <si>
    <t>Corée du Sud</t>
  </si>
  <si>
    <t>Koweït</t>
  </si>
  <si>
    <t>Laos</t>
  </si>
  <si>
    <t>Liban</t>
  </si>
  <si>
    <t>Sainte-Lucie</t>
  </si>
  <si>
    <t>Lituanie</t>
  </si>
  <si>
    <t>Lettonie</t>
  </si>
  <si>
    <t>Libye</t>
  </si>
  <si>
    <t>Maroc</t>
  </si>
  <si>
    <t>Moldavie</t>
  </si>
  <si>
    <t>Monténégro</t>
  </si>
  <si>
    <t>Îles Marshall</t>
  </si>
  <si>
    <t>République de Macédoine du Nord</t>
  </si>
  <si>
    <t>Mongolie</t>
  </si>
  <si>
    <t>Mauritanie</t>
  </si>
  <si>
    <t>Malte</t>
  </si>
  <si>
    <t>République de Maurice</t>
  </si>
  <si>
    <t>Mexique</t>
  </si>
  <si>
    <t>Malaisie</t>
  </si>
  <si>
    <t>Namibie</t>
  </si>
  <si>
    <t>Pays-Bas</t>
  </si>
  <si>
    <t>Norvège</t>
  </si>
  <si>
    <t>Népal</t>
  </si>
  <si>
    <t>Nouvelle-Zélande</t>
  </si>
  <si>
    <t>Pérou</t>
  </si>
  <si>
    <t>Papouasie-Nouvelle-Guinée</t>
  </si>
  <si>
    <t>Pologne</t>
  </si>
  <si>
    <t>Palaos</t>
  </si>
  <si>
    <t>Roumanie</t>
  </si>
  <si>
    <t>Serbie</t>
  </si>
  <si>
    <t>Russie</t>
  </si>
  <si>
    <t>Arabie Saoudite</t>
  </si>
  <si>
    <t>Salomon</t>
  </si>
  <si>
    <t>Soudan</t>
  </si>
  <si>
    <t>Suède</t>
  </si>
  <si>
    <t>Singapour</t>
  </si>
  <si>
    <t>Slovénie</t>
  </si>
  <si>
    <t>Slovaquie</t>
  </si>
  <si>
    <t>Saint-Marin</t>
  </si>
  <si>
    <t>Sénégal</t>
  </si>
  <si>
    <t>Somalie</t>
  </si>
  <si>
    <t>Soudan du Sud</t>
  </si>
  <si>
    <t>Salvador</t>
  </si>
  <si>
    <t>Syrie</t>
  </si>
  <si>
    <t>Tchad</t>
  </si>
  <si>
    <t>Thaïlande</t>
  </si>
  <si>
    <t>Tadjikistan</t>
  </si>
  <si>
    <t>Timor Oriental</t>
  </si>
  <si>
    <t>Turkménistan</t>
  </si>
  <si>
    <t>Tunisie</t>
  </si>
  <si>
    <t>Turquie</t>
  </si>
  <si>
    <t>Trinité-et-Tobago</t>
  </si>
  <si>
    <t>Tanzanie</t>
  </si>
  <si>
    <t>Ouganda</t>
  </si>
  <si>
    <t>Royaume-Uni</t>
  </si>
  <si>
    <t>États-Unis d'Amérique</t>
  </si>
  <si>
    <t>Ouzbékistan</t>
  </si>
  <si>
    <t>Saint-Vincent-et-les-Grenadines</t>
  </si>
  <si>
    <t>Yémen</t>
  </si>
  <si>
    <t>Afrique du Sud</t>
  </si>
  <si>
    <t>Zambie</t>
  </si>
  <si>
    <t>Sao Tomé-et-Principe</t>
  </si>
  <si>
    <t>Republic of Mauritius</t>
  </si>
  <si>
    <t>Mauritius Reoublik</t>
  </si>
  <si>
    <t>Republica de Mauricio</t>
  </si>
  <si>
    <t>Indian Union</t>
  </si>
  <si>
    <t>Indische Union</t>
  </si>
  <si>
    <t>Unión India</t>
  </si>
  <si>
    <t>Republic of Northern Macedonia</t>
  </si>
  <si>
    <t>Republik Nordmakedonien</t>
  </si>
  <si>
    <t>República de Macedonia del Norte</t>
  </si>
  <si>
    <t>République Dominicaine</t>
  </si>
  <si>
    <t>People Republic of China</t>
  </si>
  <si>
    <t>Volksrepublik China</t>
  </si>
  <si>
    <t>República Popular de China</t>
  </si>
  <si>
    <t>Vague</t>
  </si>
  <si>
    <t>Durée</t>
  </si>
  <si>
    <t>Court</t>
  </si>
  <si>
    <t>Long</t>
  </si>
  <si>
    <t>Serie</t>
  </si>
  <si>
    <t>Sending of samples</t>
  </si>
  <si>
    <t>Sendung den Proben</t>
  </si>
  <si>
    <t>Expedition échantillons</t>
  </si>
  <si>
    <t>Expedicion de las muestras</t>
  </si>
  <si>
    <t>Date</t>
  </si>
  <si>
    <t>Modifications</t>
  </si>
  <si>
    <t>Accept1</t>
  </si>
  <si>
    <t>Accept2</t>
  </si>
  <si>
    <t>The sending of the registration form to CompaLab constitutes acceptance of the general conditions of participation:</t>
  </si>
  <si>
    <t>http://www.compalab.org/medias/files/conditions-generales-en.pdf</t>
  </si>
  <si>
    <t>L'envoi de ce formulaire d'inscription à CompaLab vaut acceptation des conditions générales de participation :</t>
  </si>
  <si>
    <t>http://www.compalab.org/medias/files/conditions-generales-fr.pdf</t>
  </si>
  <si>
    <t>Mit dem Absenden dieses Anmeldeformulars an CompaLab erkennen Sie die allgemeinen Teilnahmebedingungen an:</t>
  </si>
  <si>
    <t>El envío de este formulario de inscripción a CompaLab implica la aceptación de las condiciones generales de participación:</t>
  </si>
  <si>
    <t>Name of the person responsible for the participation
(Attention, it is this person who will be asked for all technical questions and to whom the final report will be sent)</t>
  </si>
  <si>
    <t>Nom de la personne responsable pour la participation
(Attention c'est cette personne qui sera sollicitée pour toutes les questions techniques et à qui le rapport final sera expédié)</t>
  </si>
  <si>
    <t>Namen der Person, die für die Beteiligung verantwortlich ist
(Achtung, es ist diese Person, die bei allen technischen Fragen gefragt wird und an die der Abschlussbericht geschickt wird.)</t>
  </si>
  <si>
    <t>Nombre de la persona responsable de la participación
(Atención, es a esta persona a quien se le harán todas las preguntas técnicas y a quien se le enviará el informe final).</t>
  </si>
  <si>
    <t>EmailResp1</t>
  </si>
  <si>
    <t>EmailResp2</t>
  </si>
  <si>
    <t>Chemical analysis of a non alloyed steel</t>
  </si>
  <si>
    <t>Analyse chimique d'un acier non allié</t>
  </si>
  <si>
    <t>Chemische Analyse eines nicht legierten Stahles</t>
  </si>
  <si>
    <t>Análisis químico de un acero no aleado</t>
  </si>
  <si>
    <t>Chemical analysis of a low alloyed steel</t>
  </si>
  <si>
    <t>Analyse chimique d'un acier faiblement allié</t>
  </si>
  <si>
    <t>Chemische Analyse eines niedrigen legierten Stahles</t>
  </si>
  <si>
    <t>Análisis químico de un acero de baja aleación</t>
  </si>
  <si>
    <t>Chemical analysis of a copper alloy</t>
  </si>
  <si>
    <t>Analyse chimique d'un alliage de cuivre</t>
  </si>
  <si>
    <t>Chemische Analyse einer Kupferlegierung</t>
  </si>
  <si>
    <t>Análisis químico de una aleación de cobre</t>
  </si>
  <si>
    <t>Chemical analysis of a ferro-manganese</t>
  </si>
  <si>
    <t>Analyse chimique d'un ferro-manganèse</t>
  </si>
  <si>
    <t>Chemische Analyse eines Ferro-Mangan</t>
  </si>
  <si>
    <t>Análisis químico de un ferro-manganeso</t>
  </si>
  <si>
    <t>-X-</t>
  </si>
  <si>
    <t>Chemical analysis of a ferro-silicon</t>
  </si>
  <si>
    <t>Analyse chimique d'un ferro-silicium</t>
  </si>
  <si>
    <t>Análisis químico de un ferro-silicio</t>
  </si>
  <si>
    <t>CA-X-FN</t>
  </si>
  <si>
    <t>Determination of the grain size and of the content of non metallic inclusions of a non alloyed steel</t>
  </si>
  <si>
    <t>Détermination de la taille du grain et de la teneur inclusionnaire d'un acier non allié</t>
  </si>
  <si>
    <t>Bestimmung der Korngröße und des Gehalts an nichtmetallischen Einschlüssen eines unlegierten Stahles</t>
  </si>
  <si>
    <t>Determinación del tamaño de grano y del contenido de inclusiones no metálicas de un acero no aleado</t>
  </si>
  <si>
    <t>ME-X-CA</t>
  </si>
  <si>
    <t>Test of resistance of a stainless steel to intergranular corrosion (Streicher test)</t>
  </si>
  <si>
    <t>Essai de résistance d'un acier inoxydable à la corrosion inter granulaire (Streicher test)</t>
  </si>
  <si>
    <t>Ermittlung der Beständigkeit eines rostfreien Stähls gegen interkristalline Korrosion (Streicher test)</t>
  </si>
  <si>
    <t>Ensayo de resistencia de un acero inoxidable a la corrosión intergranular (Streicher test)</t>
  </si>
  <si>
    <t>Test of resistance of a stainless steel to intergranular corrosion (Strauss test)</t>
  </si>
  <si>
    <t>Essai de résistance d'un acier inoxydable à la corrosion inter granulaire (Strauss test)</t>
  </si>
  <si>
    <t>Ermittlung der Beständigkeit eines rostfreien Stähls gegen interkristalline Korrosion (Strauss test)</t>
  </si>
  <si>
    <t>Ensayo de resistencia de un acero inoxidable a la corrosión intergranular (Strauss test)</t>
  </si>
  <si>
    <t>CO-X-SS4</t>
  </si>
  <si>
    <t>Test of resistance of a stainless steel to intergranular corrosion (ISO 3651-2 Met. B)</t>
  </si>
  <si>
    <t>Essai de résistance d'un acier inoxydable à la corrosion inter granulaire (ISO 3651-2 Met. B)</t>
  </si>
  <si>
    <t>Ermittlung der Beständigkeit eines rostfreien Stähls gegen interkristalline Korrosion (ISO 3651-2 Met. B)</t>
  </si>
  <si>
    <t>Ensayo de resistencia de un acero inoxidable a la corrosión intergranular (ISO 3651-2 Met. B)</t>
  </si>
  <si>
    <t>Determination of the roughness parameters of a metallic surface</t>
  </si>
  <si>
    <t>Détermination de la rugosité d’une surface métallique</t>
  </si>
  <si>
    <t>Bestimmung der Rauheitsparameter einer metallischen Oberflächenbeschaffenheit</t>
  </si>
  <si>
    <t>Determinación de la rugosidad de una superficie metálica</t>
  </si>
  <si>
    <t>Determination of thickness of a zinc coating</t>
  </si>
  <si>
    <t>Détermination d'une épaisseur de galvanisation</t>
  </si>
  <si>
    <t>Bestimmung einer Verzinkungsdicke</t>
  </si>
  <si>
    <t>Determinación de un espesor de galvanización</t>
  </si>
  <si>
    <t>Determination of thickness, gloss and colorimetric parameters of a paint coating</t>
  </si>
  <si>
    <t>Détermination de l'épaisseur, de la brillance et des coordonnées colorimétriques d'un revêtement de peinture</t>
  </si>
  <si>
    <t>Bestimmung der Dicke, des Glanzewertes und den kolorimetrischen Parametern einer lackierten Beschichtung</t>
  </si>
  <si>
    <t>Determinación del espesor, del brillo y de los parámetros colorimétricos de un revestimiento pintado</t>
  </si>
  <si>
    <t>Pull-off test for adhesion of a paint coating</t>
  </si>
  <si>
    <t>Essai d'arrachement d'un revêtement de peinture</t>
  </si>
  <si>
    <t>Abreißversuch zur Beurteilung der Haftfestigkeit einer lackierten Beschichtung</t>
  </si>
  <si>
    <t>Ensayo de adherencia por tracción de un revestimiento pintado</t>
  </si>
  <si>
    <t>PD-X-PC</t>
  </si>
  <si>
    <t>CT-X-PC</t>
  </si>
  <si>
    <t>SI-X-PC</t>
  </si>
  <si>
    <t>HU-X-PC</t>
  </si>
  <si>
    <t>XE-X-G</t>
  </si>
  <si>
    <t>UV-X-G</t>
  </si>
  <si>
    <t>CY-X-LE</t>
  </si>
  <si>
    <t>Charpy impact pendulum test at ambient temperature (medium energy)</t>
  </si>
  <si>
    <t>Essai de flexion par choc Charpy à température ambiante (énergie moyenne)</t>
  </si>
  <si>
    <t>Kerbschlagbiegeversuch nach Charpy bei Raumtemperatur (mittlere Energie)</t>
  </si>
  <si>
    <t>Ensayo de flexión por choque con péndulo Charpy a temperatura ambiente (energia media)</t>
  </si>
  <si>
    <t>TA-X-TU</t>
  </si>
  <si>
    <t>TA-X-DW</t>
  </si>
  <si>
    <t>TA-X-WR</t>
  </si>
  <si>
    <t>TA-X-AA</t>
  </si>
  <si>
    <t>Tensile test of fasteners made of steel</t>
  </si>
  <si>
    <t>Essai de traction d'éléments de fixation en acier</t>
  </si>
  <si>
    <t>Zugverzuch an Verbindungselementen aus Stahl</t>
  </si>
  <si>
    <t>Ensayo de tracción en elementos de fijación de acero</t>
  </si>
  <si>
    <t>TA-X-CB</t>
  </si>
  <si>
    <t>TL-X-NS</t>
  </si>
  <si>
    <t>Bending test of a flat steel</t>
  </si>
  <si>
    <t>Essai de flexion d'un acier plat</t>
  </si>
  <si>
    <t>Biegeversuch an einem Flachstahl</t>
  </si>
  <si>
    <t>Ensayo de flexión de un acero plano</t>
  </si>
  <si>
    <t>RB-X-FS</t>
  </si>
  <si>
    <t>FA-X-MP2</t>
  </si>
  <si>
    <t>Tensile test, geometry and linear mass of a hot rolled concrete reinforcing steel</t>
  </si>
  <si>
    <t>Traction, géométrie et masse linéique d'un acier pour béton laminé à chaud</t>
  </si>
  <si>
    <t>Zugversuch, Geometrie und Masse pro Meter eines Warmgewalzten Betonstahles</t>
  </si>
  <si>
    <t>Ensayo de tracción, geometría, y densidad lineal de un acero para hormigón laminado en caldo</t>
  </si>
  <si>
    <t>Relaxation test of a concrete prestressing steel</t>
  </si>
  <si>
    <t>Essai de relaxation d'une armature de précontrainte du béton</t>
  </si>
  <si>
    <t>Isothermischer Relaxationsversuch eines Vorspannstahles für Beton</t>
  </si>
  <si>
    <t>Ensayo de relajación de un acero de pretensado de hormigón</t>
  </si>
  <si>
    <t>Stress corrosion test of a concrete prestressing steel</t>
  </si>
  <si>
    <t>Essai de corrosion sous contrainte d'une armature de précontrainte du béton</t>
  </si>
  <si>
    <t>Spannungskorrosionsprüfung eines Vorspannstahles für Beton</t>
  </si>
  <si>
    <t>Ensayo de corrosión por tensión de un acero de pretensado de hormigón</t>
  </si>
  <si>
    <t>Deflected tensile test of a concrete prestressing steel</t>
  </si>
  <si>
    <t>Essai de traction déviée d'une armature de précontrainte du béton</t>
  </si>
  <si>
    <t>Umlenk Zugversuch eines Vorspannstahles für Beton</t>
  </si>
  <si>
    <t>Ensayo de tracción desviada de un acero de pretensado de hormigón</t>
  </si>
  <si>
    <t>HD-X-PL</t>
  </si>
  <si>
    <t>TA-X-PL</t>
  </si>
  <si>
    <t>FN-X-PL</t>
  </si>
  <si>
    <t>CC</t>
  </si>
  <si>
    <t>G-X-SE</t>
  </si>
  <si>
    <t>PreInscription</t>
  </si>
  <si>
    <t xml:space="preserve">PRE-INSCRIPTION SANS PAIEMENT A LA CIL 
</t>
  </si>
  <si>
    <t xml:space="preserve">PRE-REGISTRATION WITHOUT PAYMENT TO ILC
</t>
  </si>
  <si>
    <t xml:space="preserve">KOSTENFREIE VORANMELDUNG AM RV
</t>
  </si>
  <si>
    <t xml:space="preserve">PREINSCRIPCIÓN SIN PAGO A LA CIL
</t>
  </si>
  <si>
    <t>E-mail of the person responsible for the participation (Please ONLY ONE e-mail address per cell)</t>
  </si>
  <si>
    <t>Adresse e-mail de la personne responsable pour la participation (Veuillez n'indiquer qu'UNE SEULE adresse e-mail par cellule)</t>
  </si>
  <si>
    <t>E-mail-Adresse der Person, die für die Beteiligung verantwortlich ist (Bitte NUR EINE E-mail-Adresse pro Zelle)</t>
  </si>
  <si>
    <t>Dirección e-mail de la persona responsable de la participación (Por favor SOLO UNA dirección e-mail por celda)</t>
  </si>
  <si>
    <t>V1</t>
  </si>
  <si>
    <t>-</t>
  </si>
  <si>
    <t>.</t>
  </si>
  <si>
    <t>@</t>
  </si>
  <si>
    <t>_</t>
  </si>
  <si>
    <t>a</t>
  </si>
  <si>
    <t>b</t>
  </si>
  <si>
    <t>c</t>
  </si>
  <si>
    <t>d</t>
  </si>
  <si>
    <t>e</t>
  </si>
  <si>
    <t>f</t>
  </si>
  <si>
    <t>g</t>
  </si>
  <si>
    <t>h</t>
  </si>
  <si>
    <t>i</t>
  </si>
  <si>
    <t>j</t>
  </si>
  <si>
    <t>k</t>
  </si>
  <si>
    <t>l</t>
  </si>
  <si>
    <t>m</t>
  </si>
  <si>
    <t>n</t>
  </si>
  <si>
    <t>o</t>
  </si>
  <si>
    <t>p</t>
  </si>
  <si>
    <t>q</t>
  </si>
  <si>
    <t>r</t>
  </si>
  <si>
    <t>s</t>
  </si>
  <si>
    <t>t</t>
  </si>
  <si>
    <t>u</t>
  </si>
  <si>
    <t>v</t>
  </si>
  <si>
    <t>w</t>
  </si>
  <si>
    <t>x</t>
  </si>
  <si>
    <t>y</t>
  </si>
  <si>
    <t>z</t>
  </si>
  <si>
    <t>Caracteres autorisés</t>
  </si>
  <si>
    <t>Contrôle validité Mail</t>
  </si>
  <si>
    <t>ErreurMail</t>
  </si>
  <si>
    <t>Non</t>
  </si>
  <si>
    <t>Oui</t>
  </si>
  <si>
    <t>Version</t>
  </si>
  <si>
    <t>OPTIONAL : Other e-mail address to which information concerning the participation should be sent (Please ONLY ONE e-mail address per cell)</t>
  </si>
  <si>
    <t>FACULTATIF : Autre adresse e-mail à laquelle les informations concernant la participation doivent être envoyées (Veuillez n'indiquer qu'UNE SEULE adresse e-mail par cellule)</t>
  </si>
  <si>
    <t>OPCIONAL : Otra dirección de correo electrónico a la que se debe enviar la información relativa a la participación (Por favor SOLO UNA dirección e-mail por celda)</t>
  </si>
  <si>
    <t>FAKULTATIV : Andere E-Mail-Adresse, an die Informationen über die Teilnahme gesendet werden sollen (Bitte NUR EINE E-mail-Adresse pro Zelle)</t>
  </si>
  <si>
    <t>Reprise du document 2020</t>
  </si>
  <si>
    <t>Ref1</t>
  </si>
  <si>
    <t>Ref2</t>
  </si>
  <si>
    <t>Accreditation</t>
  </si>
  <si>
    <t>ex "-X-"</t>
  </si>
  <si>
    <t>TypeStats</t>
  </si>
  <si>
    <t>TypeStats2</t>
  </si>
  <si>
    <t>NbrEchan</t>
  </si>
  <si>
    <t>DateExport</t>
  </si>
  <si>
    <t>CA-NS</t>
  </si>
  <si>
    <t/>
  </si>
  <si>
    <t>Num</t>
  </si>
  <si>
    <t>Avec</t>
  </si>
  <si>
    <t>CA-LS</t>
  </si>
  <si>
    <t>CA-HS</t>
  </si>
  <si>
    <t>CA-SS</t>
  </si>
  <si>
    <t>CA-CA</t>
  </si>
  <si>
    <t>CA-AA</t>
  </si>
  <si>
    <t>CA-FM</t>
  </si>
  <si>
    <t>CA-FS</t>
  </si>
  <si>
    <t>CA-FC</t>
  </si>
  <si>
    <t>CA-FT</t>
  </si>
  <si>
    <t>CA-FV</t>
  </si>
  <si>
    <t>CA-FN</t>
  </si>
  <si>
    <t>ME-NS</t>
  </si>
  <si>
    <t>ISO 643  ASTM E112  ISO 4967  ASTM E45 Methods A, D, E  EN 10247</t>
  </si>
  <si>
    <t>Par produit</t>
  </si>
  <si>
    <t>ME-SS</t>
  </si>
  <si>
    <t>ME-CA</t>
  </si>
  <si>
    <t>ISO 2624  ASTM E112</t>
  </si>
  <si>
    <t>ME-CI</t>
  </si>
  <si>
    <t>ISO 3887  ASTM E1077</t>
  </si>
  <si>
    <t>ISO 18203  EN 10328</t>
  </si>
  <si>
    <t>QD-LS</t>
  </si>
  <si>
    <t>ISO 642  ASTM A255</t>
  </si>
  <si>
    <t>Taille2</t>
  </si>
  <si>
    <t>CO-SS1</t>
  </si>
  <si>
    <t>ISO 3651-2 Met. C  ASTM A262 Practice B  ASTM G28 Practice A</t>
  </si>
  <si>
    <t>Num+OK</t>
  </si>
  <si>
    <t>CO-SS2</t>
  </si>
  <si>
    <t>ISO 3651-1  ASTM A262 Practice C</t>
  </si>
  <si>
    <t>CO-SS3</t>
  </si>
  <si>
    <t>ISO 3651-2 Met. A  ASTM A262 Practice E</t>
  </si>
  <si>
    <t>CO-SS4</t>
  </si>
  <si>
    <t>ASTM A262 Practice F</t>
  </si>
  <si>
    <t>CO-SS5</t>
  </si>
  <si>
    <t>ISO 3651-2 Met. B</t>
  </si>
  <si>
    <t>CO-SS6</t>
  </si>
  <si>
    <t>Test of resistance of a stainless steel to pitting and crevice (ASTM G48 Met. A)</t>
  </si>
  <si>
    <t>Essai de résistance d'un acier inoxydable à la corrosion par piqure ou crevasse (ASTM G48 Met. A)</t>
  </si>
  <si>
    <t>Ermittlung der Beständigkeit eines rostfreien Stähls gegen Grübchen- und Risskorrosion (ASTM G48 Met. A)</t>
  </si>
  <si>
    <t>Ensayo de resistencia de un acero inoxidable a la corrosión por picaduras y grietas (ASTM G48 Met. A)</t>
  </si>
  <si>
    <t>ASTM G48 Met. A</t>
  </si>
  <si>
    <t>RU-M</t>
  </si>
  <si>
    <t>G-ZC</t>
  </si>
  <si>
    <t>ISO 1463  ASTM B659  ISO 3882  ISO 1460  ISO 10111  ASTM A90  EN 10346  ISO 2178  ASTM B499</t>
  </si>
  <si>
    <t>G-FP</t>
  </si>
  <si>
    <t>G-PC</t>
  </si>
  <si>
    <t>ISO 2808  ASTM B659  ASTM D1186  ISO 2813  ASTM D523  ISO 7724 Parts 1, 2 &amp; 3  ISO 11664 Parts 1 &amp; 4  ASTM E308</t>
  </si>
  <si>
    <t>AC-PC</t>
  </si>
  <si>
    <t>ISO 2409  ASTM D3359 Met. B  ISO 2409  ASTM D3359 Met. B</t>
  </si>
  <si>
    <t>Catégories</t>
  </si>
  <si>
    <t>AP-PC</t>
  </si>
  <si>
    <t>ISO 4624</t>
  </si>
  <si>
    <t>IT-PC</t>
  </si>
  <si>
    <t>ISO 6272-1</t>
  </si>
  <si>
    <t>Sans</t>
  </si>
  <si>
    <t>BE-PC</t>
  </si>
  <si>
    <t>ISO 1519  ASTM D522</t>
  </si>
  <si>
    <t>Spec</t>
  </si>
  <si>
    <t>PD-PC</t>
  </si>
  <si>
    <t>ISO 1522</t>
  </si>
  <si>
    <t>CT-PC</t>
  </si>
  <si>
    <t>ISO 1520</t>
  </si>
  <si>
    <t>CO-FS</t>
  </si>
  <si>
    <t>Num+Catégories</t>
  </si>
  <si>
    <t>HS-FS</t>
  </si>
  <si>
    <t>ISO 22479  ISO 6988  ISO 3231  ASTM G87  ISO 2808  ASTM B659  ASTM D1186  ISO 2813  ASTM D523  ISO 7724 Parts 1, 2 &amp; 3  ISO 11664 Parts 1 &amp; 4  ASTM E308  ISO 2409  ASTM D3359 Met. B  ISO 10289  ISO 4628 Parts 1 to 8  ASTM D610  ASTM D714  ASTM D1654</t>
  </si>
  <si>
    <t>SI-PC</t>
  </si>
  <si>
    <t>ISO 20567-1  ISO 2808  ASTM B659  ASTM D1186  ISO 2813  ASTM D523  ISO 7724 Parts 1, 2 &amp; 3  ISO 11664 Parts 1 &amp; 4  ASTM E308  ISO 2409  ASTM D3359 Met. B  ISO 4628 Parts 1 to 8  ASTM D610  ASTM D714  ASTM D1654</t>
  </si>
  <si>
    <t>WI-PC</t>
  </si>
  <si>
    <t>HU-PC</t>
  </si>
  <si>
    <t>XE-G</t>
  </si>
  <si>
    <t>ISO 4892-2  ISO 16474-2  ISO 2808  ASTM B659  ASTM D1186  ISO 2813  ASTM D523  ISO 7724 Parts 1, 2 &amp; 3  ISO 11664 Parts 1 &amp; 4  ASTM E308  ISO 2409  ASTM D3359 Met. B  ISO 4628 Parts 1 to 8  ASTM D610  ASTM D714  ASTM D1654</t>
  </si>
  <si>
    <t>UV-G</t>
  </si>
  <si>
    <t>ISO 4892-3  ISO 16474-3  ISO 11507  ISO 2808  ASTM B659  ASTM D1186  ISO 2813  ASTM D523  ISO 7724 Parts 1, 2 &amp; 3  ISO 11664 Parts 1 &amp; 4  ASTM E308  ISO 2409  ASTM D3359 Met. B  ISO 4628 Parts 1 to 8  ASTM D610  ASTM D714  ASTM D1654</t>
  </si>
  <si>
    <t>CY-LE</t>
  </si>
  <si>
    <t>ISO 148-1</t>
  </si>
  <si>
    <t>CY-ME</t>
  </si>
  <si>
    <t>CY-HE</t>
  </si>
  <si>
    <t>CY-ASTM</t>
  </si>
  <si>
    <t>ASTM E23  ASTM A370</t>
  </si>
  <si>
    <t>CL-ME</t>
  </si>
  <si>
    <t>CY-MU2</t>
  </si>
  <si>
    <t>CY-X-MU2</t>
  </si>
  <si>
    <t>CY-MU8</t>
  </si>
  <si>
    <t>CY-X-MU8</t>
  </si>
  <si>
    <t>ISO 6506-1  ISO 6507-1  ISO 6508-1  ASTM E10  ASTM E92  ASTM E18  ASTM A370</t>
  </si>
  <si>
    <t>HD-HM</t>
  </si>
  <si>
    <t>HD-LC</t>
  </si>
  <si>
    <t>Low load Vickers and Knoop hardness tests</t>
  </si>
  <si>
    <t>Essais de dureté Vickers à faible charge et essai de dureté Knoop</t>
  </si>
  <si>
    <t>Vickers Härteprüfung bei geringer Belastung und Knoop Härteprüfung</t>
  </si>
  <si>
    <t>Ensayo de dureza Vickers con carga baja y ensayo de dureza Knoop</t>
  </si>
  <si>
    <t>ISO 6507-1  ISO 4545  ASTM E92  ASTM E384</t>
  </si>
  <si>
    <t>HD-SPEC</t>
  </si>
  <si>
    <t>HD-X-SPEC</t>
  </si>
  <si>
    <t>ISO 6508-1  ASTM E18  ASTM A370</t>
  </si>
  <si>
    <t>TA-MP1</t>
  </si>
  <si>
    <t>Tensile test of a machined test piece (test pieces machined by the participants)</t>
  </si>
  <si>
    <t>Essai de traction d'une éprouvette usinée (éprouvettes usinées par les participants)</t>
  </si>
  <si>
    <t>Zugversuch eines bearbeiteten Probekörper (Probekörper von den Teilnehmer bearbeitetet)</t>
  </si>
  <si>
    <t>Ensayo de tracción de una muestra mecanizada (muestras mecanizadas por los participantes)</t>
  </si>
  <si>
    <t>ISO 6892-1</t>
  </si>
  <si>
    <t>TA-MP2</t>
  </si>
  <si>
    <t>TA-FS</t>
  </si>
  <si>
    <t>TA-SS</t>
  </si>
  <si>
    <t>TA-TU</t>
  </si>
  <si>
    <t>TA-DW</t>
  </si>
  <si>
    <t>TA-WR</t>
  </si>
  <si>
    <t>TA-AA</t>
  </si>
  <si>
    <t>TA-BO</t>
  </si>
  <si>
    <t>ISO 898-1</t>
  </si>
  <si>
    <t>TA-CB</t>
  </si>
  <si>
    <t>ISO 3108  ASTM A931  EN 12385  ISO 12076</t>
  </si>
  <si>
    <t>TH-NS</t>
  </si>
  <si>
    <t>ISO 6892-2</t>
  </si>
  <si>
    <t>TL-NS</t>
  </si>
  <si>
    <t>ISO 6892-3</t>
  </si>
  <si>
    <t>BE-FS</t>
  </si>
  <si>
    <t>ISO 7438  ASTM E290</t>
  </si>
  <si>
    <t>OK/nOK</t>
  </si>
  <si>
    <t>RB-FS</t>
  </si>
  <si>
    <t>ISO 7799</t>
  </si>
  <si>
    <t>FL-TU</t>
  </si>
  <si>
    <t>ISO 8492</t>
  </si>
  <si>
    <t>FA-MP1</t>
  </si>
  <si>
    <t>ISO 1099</t>
  </si>
  <si>
    <t>FA-MP2</t>
  </si>
  <si>
    <t>ISO 12106</t>
  </si>
  <si>
    <t>FM-NS</t>
  </si>
  <si>
    <t>ISO 12135  ISO 12737  ASTM E399</t>
  </si>
  <si>
    <t>FM-J1c</t>
  </si>
  <si>
    <t>FM-X-J1c</t>
  </si>
  <si>
    <t>ASTM E1820</t>
  </si>
  <si>
    <t>GE-WJ</t>
  </si>
  <si>
    <t>ISO 6520-1  ISO 5817</t>
  </si>
  <si>
    <t>TA-WJ</t>
  </si>
  <si>
    <t>ISO 4136</t>
  </si>
  <si>
    <t>G-CRS</t>
  </si>
  <si>
    <t>ISO 15630-1</t>
  </si>
  <si>
    <t>G-HRS</t>
  </si>
  <si>
    <t>ST-WF</t>
  </si>
  <si>
    <t>ISO 15630-2</t>
  </si>
  <si>
    <t>FA-RS</t>
  </si>
  <si>
    <t>G-RC</t>
  </si>
  <si>
    <t>G-X-RC</t>
  </si>
  <si>
    <t>ISO 15835-2</t>
  </si>
  <si>
    <t>ISO 15630-3</t>
  </si>
  <si>
    <t>RE-PS</t>
  </si>
  <si>
    <t>CO-PS</t>
  </si>
  <si>
    <t>DT-PS</t>
  </si>
  <si>
    <t>HD-PL</t>
  </si>
  <si>
    <t>ISO 868  ISO 7619-1  ISO 2039-2  ISO 2039-1  ISO 2039-2  ASTM D2240  ASTM D785</t>
  </si>
  <si>
    <t>TA-PL</t>
  </si>
  <si>
    <t>ISO 527-1  ISO 527-2  ISO 527-3  ASTM D638</t>
  </si>
  <si>
    <t>FN-PL</t>
  </si>
  <si>
    <t>ISO 178  ASTM D790</t>
  </si>
  <si>
    <t>G-AC</t>
  </si>
  <si>
    <t>EN 480-6  EN 1767  ASTM E1252  EN 480-8  EN 480-10  EN 480-12</t>
  </si>
  <si>
    <t>G-SE</t>
  </si>
  <si>
    <t>ISO 1183 Parts 1, 2 &amp; 3  ISO 11358-1  ISO 7390  ISO 10563  ISO 2528  ISO 8339  ISO 8340  ISO 7389  ASTM C736  ISO 11432</t>
  </si>
  <si>
    <t>AG-SE</t>
  </si>
  <si>
    <t>ISO 9046  ISO 9047  ISO 10590  ISO 10591  ISO 11431</t>
  </si>
  <si>
    <t>NbRefCIL</t>
  </si>
  <si>
    <t>This address seems to be wrong. Please check it out.</t>
  </si>
  <si>
    <t>Cette adresse semble être erronée. Merci de la vérifier</t>
  </si>
  <si>
    <t>Esta dirección parece estar equivocada. Por favor, compruébalo</t>
  </si>
  <si>
    <t>Diese Adresse scheint falsch zu sein. Bitte überprüfen Sie es</t>
  </si>
  <si>
    <t>Erreur</t>
  </si>
  <si>
    <t>Vérifier votre demande (références CIL, nombres de participations, localisation des participants)</t>
  </si>
  <si>
    <t>Compruebe su solicitud (referencias CIL, número de participaciones, ubicación de los participantes)</t>
  </si>
  <si>
    <t>Check your request (ILC references, number of participations, location of participants)</t>
  </si>
  <si>
    <t>Überprüfen Sie Ihre Anfrage (CIL-Referenzen, Anzahl der Teilnahmen, Standort der Teilnehmer)</t>
  </si>
  <si>
    <t>Chemische Analyse eines Ferro-Siliciums</t>
  </si>
  <si>
    <t>ISO 2812-2  ASTM D870  ISO 2808  ASTM B659  ASTM D1186  ISO 2813  ASTM D523  ISO 7724 Parts 1, 2 &amp; 3  ISO 11664 Parts 1 &amp; 4  ASTM E308  ISO 2409  ASTM D3359 Met. B  ISO 4628 Parts 1 to 8  ASTM D610  ASTM D714  ASTM D1654</t>
  </si>
  <si>
    <t>HU-PC1</t>
  </si>
  <si>
    <t>ISO 6270-1  ASTM D4585  ISO 2808  ASTM B659  ASTM D1186  ISO 2813  ASTM D523  ISO 7724 Parts 1, 2 &amp; 3  ISO 11664 Parts 1 &amp; 4  ASTM E308  ISO 2409  ASTM D3359 Met. B  ISO 4628 Parts 1 to 8  ASTM D610  ASTM D714  ASTM D1654</t>
  </si>
  <si>
    <t>ISO 6270-2  ISO 2808  ASTM B659  ASTM D1186  ISO 2813  ASTM D523  ISO 7724 Parts 1, 2 &amp; 3  ISO 11664 Parts 1 &amp; 4  ASTM E308  ISO 2409  ASTM D3359 Met. B  ISO 4628 Parts 1 to 8  ASTM D610  ASTM D714  ASTM D1654</t>
  </si>
  <si>
    <t>G-PL</t>
  </si>
  <si>
    <t>G-X-PL</t>
  </si>
  <si>
    <t>ISO 1183-1  ISO 1183-2  ISO 1183-3  ASTM D792  ASTM D1505  ISO 3451-1  ASTM D2584  ASTM D5630  ISO 15512  ASTM 6869  ASTM D6980  ISO 760</t>
  </si>
  <si>
    <t>DSC-PL</t>
  </si>
  <si>
    <t>DSC-X-PL</t>
  </si>
  <si>
    <t>ISO 11357-1  ASTM D3418</t>
  </si>
  <si>
    <t>TG-PL</t>
  </si>
  <si>
    <t>TG-X-PL</t>
  </si>
  <si>
    <t>ISO 11358-1  ASTM E1131  ASTM E2550  ISO 11358-2  ASTM E1641  ISO 11358-3</t>
  </si>
  <si>
    <t>TMA-PL</t>
  </si>
  <si>
    <t>TMA-X-PL</t>
  </si>
  <si>
    <t>ISO 11359-1  ASTM E831  ASTM D696  ASTM E228  ISO 11359-2  ISO 11359-3</t>
  </si>
  <si>
    <t>FTIR-PL</t>
  </si>
  <si>
    <t>FTIR-X-PL</t>
  </si>
  <si>
    <t>V2</t>
  </si>
  <si>
    <t>HU-X-PC scindée en deux (ISO 6270-1 et -2)</t>
  </si>
  <si>
    <t>Ajout de 5 CIL plastiques 
(G-X-PL DSC-X-PL TG-X-PL TMA-X-PL FTIR-X-PL)</t>
  </si>
  <si>
    <t>LaboLivr</t>
  </si>
  <si>
    <t>Menge</t>
  </si>
  <si>
    <t>Quantité</t>
  </si>
  <si>
    <t>Quantity</t>
  </si>
  <si>
    <t>Cantidad</t>
  </si>
  <si>
    <t>Orber number</t>
  </si>
  <si>
    <t>Bestellnummer</t>
  </si>
  <si>
    <t>Número de pedido</t>
  </si>
  <si>
    <t>ISO 4287  ISO 4288  ISO 21920-2  ISO 21920-3</t>
  </si>
  <si>
    <t>CA-X-FT</t>
  </si>
  <si>
    <t>IT-X-PC</t>
  </si>
  <si>
    <t>HS-X-FS</t>
  </si>
  <si>
    <t>WI-X-PC</t>
  </si>
  <si>
    <t>GE-X-WJ</t>
  </si>
  <si>
    <t>TH-WJ</t>
  </si>
  <si>
    <t>CA-CI</t>
  </si>
  <si>
    <t>CA-X-CI</t>
  </si>
  <si>
    <t>G-X-AC</t>
  </si>
  <si>
    <t>ISO 945-1  ISO TR 945-2</t>
  </si>
  <si>
    <t>TA-ASTM</t>
  </si>
  <si>
    <t>ASTM E8/E8M  ASTM A370</t>
  </si>
  <si>
    <t>G-PS</t>
  </si>
  <si>
    <t>Tensile test, geometry and linear mass of a concrete prestressing steel</t>
  </si>
  <si>
    <t>Traction, géométrie et masse linéique d'une armature de précontrainte du béton</t>
  </si>
  <si>
    <t>Zugversuch, Geometrie und Masse pro Meter eines Vorspannstahles für Beton</t>
  </si>
  <si>
    <t>Ensayo de tracción, geometría, y densidad lineal de un acero de pretensado de hormigón</t>
  </si>
  <si>
    <t>V3</t>
  </si>
  <si>
    <t>Correction "Registration from!G40:G59" Pbm affichage de description des CIL en pré-inscription</t>
  </si>
  <si>
    <t>HD-SM</t>
  </si>
  <si>
    <t>ISO 2811-1  ISO 2811-2  ISO 2811-3  ISO 2811-4  ISO 3251</t>
  </si>
  <si>
    <t>CA-FE</t>
  </si>
  <si>
    <t>CA-X-FE</t>
  </si>
  <si>
    <t>TDC-LS</t>
  </si>
  <si>
    <t>TCE-LS</t>
  </si>
  <si>
    <t>TCE-X-LS</t>
  </si>
  <si>
    <t>AC-X-PC</t>
  </si>
  <si>
    <t>BE-X-PC</t>
  </si>
  <si>
    <t>TA-ASTMFlat</t>
  </si>
  <si>
    <t>TA-X-ASTMFlat</t>
  </si>
  <si>
    <t>FA-X-MP1</t>
  </si>
  <si>
    <t>TH-X-WJ</t>
  </si>
  <si>
    <t>UV-PL</t>
  </si>
  <si>
    <t>UV-X-PL</t>
  </si>
  <si>
    <t>ISO 4892-3</t>
  </si>
  <si>
    <t>Méthodes de votre choix</t>
  </si>
  <si>
    <t>Methods of your choice</t>
  </si>
  <si>
    <t>Methoden Ihrer Wahl</t>
  </si>
  <si>
    <t>Métodos de su elección</t>
  </si>
  <si>
    <t>Analyse chimique métaux et ferro-alliages</t>
  </si>
  <si>
    <t>Dureté</t>
  </si>
  <si>
    <t>Flexion par choc Charpy</t>
  </si>
  <si>
    <t>Traction</t>
  </si>
  <si>
    <t>Métallographie</t>
  </si>
  <si>
    <t>Corrosion des inox</t>
  </si>
  <si>
    <t>Traitements thermiques</t>
  </si>
  <si>
    <t>Rugosité</t>
  </si>
  <si>
    <t>Essais sur revêtement galvanisés</t>
  </si>
  <si>
    <t>Essais sur peintures liquides et revêtements peints</t>
  </si>
  <si>
    <t>Autres essais mécaniques</t>
  </si>
  <si>
    <t>Essais sur joints soudés</t>
  </si>
  <si>
    <t>Essais sur aciers pour béton</t>
  </si>
  <si>
    <t>Essais adjuvants du béton</t>
  </si>
  <si>
    <t>Essias sur mastrics d'étanchéité</t>
  </si>
  <si>
    <t>Essais sur matières plastiques</t>
  </si>
  <si>
    <t>ZC</t>
  </si>
  <si>
    <t>PC</t>
  </si>
  <si>
    <t>HD</t>
  </si>
  <si>
    <t>TA</t>
  </si>
  <si>
    <t xml:space="preserve">Chemical analysis of metals and ferro-alloys </t>
  </si>
  <si>
    <t xml:space="preserve">Hardness tests </t>
  </si>
  <si>
    <t xml:space="preserve">Charpy impact tests </t>
  </si>
  <si>
    <t xml:space="preserve">Tensile tests </t>
  </si>
  <si>
    <t xml:space="preserve">Metallography </t>
  </si>
  <si>
    <t xml:space="preserve">Intergranular corrosion of stainless steels </t>
  </si>
  <si>
    <t xml:space="preserve">Heat treatments </t>
  </si>
  <si>
    <t xml:space="preserve">Roughness </t>
  </si>
  <si>
    <t xml:space="preserve">Tests on zinc and galvanized paint coatings </t>
  </si>
  <si>
    <t xml:space="preserve">Tests on liquid paints and paint coatings </t>
  </si>
  <si>
    <t xml:space="preserve">Other mechanical tests </t>
  </si>
  <si>
    <t xml:space="preserve">Tests on welded joints </t>
  </si>
  <si>
    <t xml:space="preserve">Tests on concrete reinforcing steels </t>
  </si>
  <si>
    <t xml:space="preserve">Tests of admixtures for concrete </t>
  </si>
  <si>
    <t xml:space="preserve">Tests of sealants </t>
  </si>
  <si>
    <t xml:space="preserve">Tests of plastic materials </t>
  </si>
  <si>
    <t xml:space="preserve">Chemische Analyse den Metalls und Ferro-legierungen </t>
  </si>
  <si>
    <t xml:space="preserve">Härteprüfungen </t>
  </si>
  <si>
    <t xml:space="preserve">Charpy Schlagbiegeversuche </t>
  </si>
  <si>
    <t xml:space="preserve">Zugversuche </t>
  </si>
  <si>
    <t xml:space="preserve">Metallographie </t>
  </si>
  <si>
    <t xml:space="preserve">Intergranulare Korrosionsprüfungen an Edelstählen </t>
  </si>
  <si>
    <t xml:space="preserve">Wärmebehandlungen </t>
  </si>
  <si>
    <t xml:space="preserve">Rauheit </t>
  </si>
  <si>
    <t xml:space="preserve">Prüfungen den Verzinkungen und lackbechichtungen </t>
  </si>
  <si>
    <t xml:space="preserve">Prüfungen den Flüssiglacken und farbbeschichtungen Lackschichttests </t>
  </si>
  <si>
    <t xml:space="preserve">Andere mechanische Prüfungen </t>
  </si>
  <si>
    <t xml:space="preserve">Prüfungen an Schweißnähten </t>
  </si>
  <si>
    <t xml:space="preserve">Prüfungen an Betonstähle </t>
  </si>
  <si>
    <t xml:space="preserve">Prüfungen an Zusatzmitteln für Beton </t>
  </si>
  <si>
    <t xml:space="preserve">Prüfungen von Fügendichtstoffe </t>
  </si>
  <si>
    <t xml:space="preserve">Prüfungen an Kunstoffen </t>
  </si>
  <si>
    <t xml:space="preserve">Análisis químico de metales y ferro-aleaciones </t>
  </si>
  <si>
    <t xml:space="preserve">Ensayos de dureza </t>
  </si>
  <si>
    <t xml:space="preserve">Ensayos de flexión por impacto Charpy </t>
  </si>
  <si>
    <t xml:space="preserve">Ensayos de tracción </t>
  </si>
  <si>
    <t xml:space="preserve">Metalografía </t>
  </si>
  <si>
    <t xml:space="preserve">Ensayos de corrosión intergranular en aceros inoxidables </t>
  </si>
  <si>
    <t xml:space="preserve">Tratamientos térmicos </t>
  </si>
  <si>
    <t xml:space="preserve">Rugosidad </t>
  </si>
  <si>
    <t xml:space="preserve">Ensayos de recubrimientos de zinc y de pintura </t>
  </si>
  <si>
    <t xml:space="preserve">Pruebas de pinturas líquidas y revestimientos pintados </t>
  </si>
  <si>
    <t xml:space="preserve">Otras pruebas mecánicas </t>
  </si>
  <si>
    <t xml:space="preserve">Ensayos de soldaduras </t>
  </si>
  <si>
    <t xml:space="preserve">Ensayos de aceros para hormigón </t>
  </si>
  <si>
    <t xml:space="preserve">Ensayos de aditivos para hormigón </t>
  </si>
  <si>
    <t xml:space="preserve">Ensayos de sellantes </t>
  </si>
  <si>
    <t>Category</t>
  </si>
  <si>
    <t>Categoría</t>
  </si>
  <si>
    <t>Kategorie</t>
  </si>
  <si>
    <t>Remplissez ci-dessous les informations nécessaires pour votre inscription.</t>
  </si>
  <si>
    <t>Informations nécessaires pour la facturation</t>
  </si>
  <si>
    <t>Informations nécessaires pour la livraison des échantillons</t>
  </si>
  <si>
    <t>Information required for invoicing</t>
  </si>
  <si>
    <t>Information required for the shipment of samples</t>
  </si>
  <si>
    <t>Erforderliche Informationen für die Rechnungsstellung</t>
  </si>
  <si>
    <t>Información necesaria para la facturación</t>
  </si>
  <si>
    <t>Información necesaria para el envío de muestras</t>
  </si>
  <si>
    <t>Rellene los siguientes datos para inscribirse.</t>
  </si>
  <si>
    <t>Füllen Sie unten die Informationen aus, die Sie für Ihre Anmeldung benötigen.</t>
  </si>
  <si>
    <t>Fill in the information required for your registration below.</t>
  </si>
  <si>
    <t>Livraison des échantillons</t>
  </si>
  <si>
    <t>Facturation</t>
  </si>
  <si>
    <t>1 -</t>
  </si>
  <si>
    <t>2 -</t>
  </si>
  <si>
    <t>3 -</t>
  </si>
  <si>
    <t>Selectionner dans la première colonne ci-dessous les références des CIL auxquelles vous voulez participer ainsi que les quantités souhaitées.
Voir l'onglet 'Catalog' pour la liste complète des CIL et les références associées.</t>
  </si>
  <si>
    <t>Wählen Sie in der ersten Spalte unten die Referenzen der RVs, an denen Sie teilnehmen möchten, sowie die gewünschten Mengen aus.
Siehe Registerkarte 'Catalog' für die vollständige Liste der RVs und die zugehörigen Referenzen.</t>
  </si>
  <si>
    <t>En la primera columna de abajo, seleccione las referencias de los CIL en los que desea participar y las cantidades deseadas.
Consulte la pestaña "Catálogo" para ver la lista completa de CIL y las referencias asociadas.</t>
  </si>
  <si>
    <t>In the first column below, select the references of the ILCs you wish to participate in and the desired quantities.
See the 'Catalog' tab for the full list of ILCs and their associated references.</t>
  </si>
  <si>
    <t>4 -</t>
  </si>
  <si>
    <t>Envoi</t>
  </si>
  <si>
    <t>Envoyer le formulaire à l'adresse mail : ilc@compalab.org</t>
  </si>
  <si>
    <t>Senden Sie das Formular an die E-Mail-Adresse: ilc@compalab.org</t>
  </si>
  <si>
    <t>Envíe el formulario a la siguiente dirección de correo electrónico: ilc@compalab.org</t>
  </si>
  <si>
    <t>Send the form to the following e-mail address: ilc@compalab.org</t>
  </si>
  <si>
    <t>Name of person receiving samples</t>
  </si>
  <si>
    <t>Telephone number of person receiving samples</t>
  </si>
  <si>
    <t>E-mail address of the person receiving the samples</t>
  </si>
  <si>
    <t>Name of the laboratory to which the samples are to be delivered</t>
  </si>
  <si>
    <t>Delivery address where samples are to be delivered</t>
  </si>
  <si>
    <t>City where samples are to be delivered</t>
  </si>
  <si>
    <t>Province or state where the samples are to be delivered</t>
  </si>
  <si>
    <t>Country where samples are to be delivered</t>
  </si>
  <si>
    <t>Zipcode where samples are to be delivered</t>
  </si>
  <si>
    <t>Delivery address where samples are to be delivered (2nd part)</t>
  </si>
  <si>
    <t>Invoicing</t>
  </si>
  <si>
    <t>Rechnung</t>
  </si>
  <si>
    <t>Facturación</t>
  </si>
  <si>
    <t>colonne</t>
  </si>
  <si>
    <t>fact1</t>
  </si>
  <si>
    <t>fact2</t>
  </si>
  <si>
    <t>Delivery of samples</t>
  </si>
  <si>
    <t>Probenlieferung</t>
  </si>
  <si>
    <t>Envío de muestras</t>
  </si>
  <si>
    <t>Erforderliche Informationen für den Versand von Proben</t>
  </si>
  <si>
    <t>livr1</t>
  </si>
  <si>
    <t>livr2</t>
  </si>
  <si>
    <t>contact</t>
  </si>
  <si>
    <t>Choose your  language - Choisissez votre langue - Währen Sie Ihre Sprache - Selecta su idioma :</t>
  </si>
  <si>
    <t>REGISTRATION FORM</t>
  </si>
  <si>
    <t>V4</t>
  </si>
  <si>
    <t>Modification mise en forme ; Rajout de l'onglet Catalog</t>
  </si>
  <si>
    <t>Laboratory n°</t>
  </si>
  <si>
    <t>Laboratoire n°</t>
  </si>
  <si>
    <t>Laboratorio n°</t>
  </si>
  <si>
    <t>Laboratorium n°</t>
  </si>
  <si>
    <t>The columns "Laboratory n°2,3,4,5,6" are only useful if you wish to register several laboratories.</t>
  </si>
  <si>
    <t>Les colonnes "Laboratoire n°2,3,4,5,6" sont utiles uniquement si vous souhaitez inscrire plusieurs laboratoires.</t>
  </si>
  <si>
    <t>Die Spalten "Laboratorium Nr. 2,3,4,5,6" sind nur dann nützlich, wenn Sie mehrere Labore anmelden möchten.</t>
  </si>
  <si>
    <t>Las columnas "Laboratorio n°2,3,4,5,6" sólo son útiles si desea registrar varios laboratorios.</t>
  </si>
  <si>
    <t>CA25NS</t>
  </si>
  <si>
    <t>CA25LS</t>
  </si>
  <si>
    <t>CA25HS</t>
  </si>
  <si>
    <t>CA25SS</t>
  </si>
  <si>
    <t>CA25CA</t>
  </si>
  <si>
    <t>CA25AA</t>
  </si>
  <si>
    <t>CA25FM</t>
  </si>
  <si>
    <t>CA25FS</t>
  </si>
  <si>
    <t>CA25FC</t>
  </si>
  <si>
    <t>Chemical analysis of a ferro-titanium</t>
  </si>
  <si>
    <t>Analyse chimique d'un ferro-titane</t>
  </si>
  <si>
    <t>Chemische Analyse eines Ferro-Titaniums</t>
  </si>
  <si>
    <t>Análisis químico de un ferro-titanio</t>
  </si>
  <si>
    <t>Chemical analysis of a ferro-vanadium</t>
  </si>
  <si>
    <t>Analyse chimique d'un ferro-vanadium</t>
  </si>
  <si>
    <t>Chemische Analyse eines Ferro-Vanadiums</t>
  </si>
  <si>
    <t>Análisis químico de un ferro-vanadio</t>
  </si>
  <si>
    <t>Chemical analysis of a ferro-niobium</t>
  </si>
  <si>
    <t>Analyse chimique d'un ferro-niobium</t>
  </si>
  <si>
    <t>Chemische Analyse eines Ferro-Niobiums</t>
  </si>
  <si>
    <t>Análisis químico de un ferro-niobio</t>
  </si>
  <si>
    <t>Chemical analysis of iron ore</t>
  </si>
  <si>
    <t>Analyse chimique d'un minerai de fer</t>
  </si>
  <si>
    <t>chemische Analyse eines Eisenerzes</t>
  </si>
  <si>
    <t>Análisis químico del mineral de hierro</t>
  </si>
  <si>
    <t>ME25NS</t>
  </si>
  <si>
    <t>ME25SS</t>
  </si>
  <si>
    <t>Determination of the grain size of a copper alloy</t>
  </si>
  <si>
    <t>Détermination de la taille du grain d'un alliage de cuivre</t>
  </si>
  <si>
    <t>Bestimmung der Korngröße einer Kupferlegierung</t>
  </si>
  <si>
    <t>Determinación del tamaño de grano de una aleacion de cobre</t>
  </si>
  <si>
    <t>ME25CI</t>
  </si>
  <si>
    <t>Determination of decarburization depth</t>
  </si>
  <si>
    <t>Détermination de la profondeur de décarburation</t>
  </si>
  <si>
    <t>Bestimmung der Entkohlungstiefe</t>
  </si>
  <si>
    <t>Determinación de la profundidad de descarburización</t>
  </si>
  <si>
    <t>Determination of the case hardening depth</t>
  </si>
  <si>
    <t>Détermination de la profondeur de cémentation</t>
  </si>
  <si>
    <t>Bestimmung der Einsatzhärtungstiefe</t>
  </si>
  <si>
    <t>Determinación de la profundidad de endurecimiento por caso</t>
  </si>
  <si>
    <t>Hardenability test by end quenching (Jominy test)</t>
  </si>
  <si>
    <t>Essai de trempabilité par trempe en bout (essai Jominy)</t>
  </si>
  <si>
    <t>Stirnabschreckversuch (Jominy-Versuch)</t>
  </si>
  <si>
    <t>Ensayo de templabilidad por extremo templado (ensayo Jominy)</t>
  </si>
  <si>
    <t>CO25SS1</t>
  </si>
  <si>
    <t>CO25SS2</t>
  </si>
  <si>
    <t>CO25SS3</t>
  </si>
  <si>
    <t>Test of resistance of a stainless steel to intergranular corrosion (ASTM A262 Practice F)</t>
  </si>
  <si>
    <t>Essai de résistance d'un acier inoxydable à la corrosion inter granulaire (ASTM A262 Practice F)</t>
  </si>
  <si>
    <t>Ermittlung der Beständigkeit eines rostfreien Stähls gegen interkristalline Korrosion (ASTM A262 Practice F)</t>
  </si>
  <si>
    <t>Ensayo de resistencia de un acero inoxidable a la corrosión intergranular (ASTM A262 Practice F)</t>
  </si>
  <si>
    <t>CO25SS5</t>
  </si>
  <si>
    <t>CO25SS6</t>
  </si>
  <si>
    <t>RU25M</t>
  </si>
  <si>
    <t>G25ZC</t>
  </si>
  <si>
    <t>G25FP</t>
  </si>
  <si>
    <t>Determination of properties of a liquid paint</t>
  </si>
  <si>
    <t>Détermination des propriétés d'une peinture liquide</t>
  </si>
  <si>
    <t>Bestimmung der Eigenschaften eines Flüssiglackes</t>
  </si>
  <si>
    <t>Determinación de las propiedades de una pintura líquida</t>
  </si>
  <si>
    <t>G25PC</t>
  </si>
  <si>
    <t>Cross cut test of a paint coating</t>
  </si>
  <si>
    <t>Essai de quadrillage d'un revêtement de peinture</t>
  </si>
  <si>
    <t>Gitterschnittprüfung einer lackierten Beschichtung</t>
  </si>
  <si>
    <t>Ensayo de corte por enrejado de un revestimiento pintado</t>
  </si>
  <si>
    <t>AP-X-PC</t>
  </si>
  <si>
    <t>Impact resistance testing of a paint coating</t>
  </si>
  <si>
    <t>Essais de résistance au choc d'un revêtement de peinture</t>
  </si>
  <si>
    <t>Prüfung der Widerstandsfähigkeit bei schlagartiger Verformung einer lackierten Beschichtung</t>
  </si>
  <si>
    <t>Ensayos de resistencia al impacto de un revestimiento pintado</t>
  </si>
  <si>
    <t>Bending test (cylindrical mandrel) of a paint coating</t>
  </si>
  <si>
    <t>Essai de pliage sur mandrin d'un revêtement de peinture</t>
  </si>
  <si>
    <t>Dornbiegeversuch (zylindrischer Dorn) einer lackierten Beschichtung</t>
  </si>
  <si>
    <t>Ensayo de doblado (mandril cilíndrico) de un revestimiento pintado</t>
  </si>
  <si>
    <t>Pendulum damping test on a paint coating</t>
  </si>
  <si>
    <t>Essai d'amortissement d'un pendule sur un revêtement de peinture</t>
  </si>
  <si>
    <t>Pendeldämpfungsprüfung einer lackierten Beschichtung</t>
  </si>
  <si>
    <t>Ensayo de amortiguación del péndulo de un revestimiento pintado</t>
  </si>
  <si>
    <t>Cupping test of a paint coated metal</t>
  </si>
  <si>
    <t>Essai d'emboutissage d'un métal peint</t>
  </si>
  <si>
    <t>Tiefungsprüfung eines lackiertes Metalls</t>
  </si>
  <si>
    <t>Ensayo de embutición de un metal pintado</t>
  </si>
  <si>
    <t>CO25FS</t>
  </si>
  <si>
    <t>ISO 9227 (Note : This standard has been revised in 2022)  ASTM B117  ISO 2808  ASTM B659  ASTM D1186  ISO 2813  ASTM D523  ISO 7724 Parts 1, 2 &amp; 3  ISO 11664 Parts 1 &amp; 4  ASTM E308  ISO 2409  ASTM D3359 Met. B  ISO 10289  ISO 4628 Parts 1 to 8  ASTM D610  ASTM D714  ASTM D1654</t>
  </si>
  <si>
    <t>Sulfur dioxide test with condensation of moisture (Kesternich test) of coated and non coated steels</t>
  </si>
  <si>
    <t>Essai au dioxyde de soufre avec condensation de l'humidité (essai de Kesternich) d'aciers revêtus et non revêtus</t>
  </si>
  <si>
    <t>Schwefeldioxidprüfung mit Kondensation der Feuchtigkeit (Kesternich-Test) von beschichteten und unbeschichteten Stählen</t>
  </si>
  <si>
    <t>Prueba de dióxido de azufre con condensación de humedad (prueba Kesternich) en aceros revestidos y no revestidos</t>
  </si>
  <si>
    <t>Stone chip impact resistance of a paint coating</t>
  </si>
  <si>
    <t>Résistance aux impacts de cailloux d'un revêtement peint</t>
  </si>
  <si>
    <t>Steinschlagfestigkeit von einer Beschichtung</t>
  </si>
  <si>
    <t>Resistencia de los recubrimientos al impacto de piedras</t>
  </si>
  <si>
    <t>Determination of resistance of a paint coating to water immersion</t>
  </si>
  <si>
    <t>Détermination de la résistance d'un revêtement de peinture à l'immersion dans l'eau</t>
  </si>
  <si>
    <t>Bestimmung der Beständigkeit einer lackierten Beschichtung gegen Eintauchen im Wasser</t>
  </si>
  <si>
    <t>Determinación de la resistencia de un revestimiento pintado a inmersión en agua</t>
  </si>
  <si>
    <t>HU25PC1</t>
  </si>
  <si>
    <t>Determination of resistance to humidity of a paint coating (one side exposed)</t>
  </si>
  <si>
    <t>Détermination de la résistance à l'humidité d'un revêtement de peinture (une face exposée)</t>
  </si>
  <si>
    <t>Bestimmung der Beständigkeit einer lackierten Beschichtung gegen Feuchtigkeit (einseitige Beanspruchung)</t>
  </si>
  <si>
    <t>Determinación de la resistencia de un revestimiento pintado a la humedad (exposición a una cara)</t>
  </si>
  <si>
    <t>Determination of resistance to humidity of a paint coating (in cabinet)</t>
  </si>
  <si>
    <t>Détermination de la résistance à l'humidité d'un revêtement de peinture (en enceinte)</t>
  </si>
  <si>
    <t>Bestimmung der Beständigkeit einer lackierten Beschichtung gegen Feuchtigkeit (in Klimakamer)</t>
  </si>
  <si>
    <t>Determinación de la resistencia de un revestimiento pintado a la humedad (en cabina)</t>
  </si>
  <si>
    <t>Resistance to xenon lamp exposure (Paint coating and plastic material)</t>
  </si>
  <si>
    <t>Résistance à l'exposition à la lampe au xénon (Revêtement de peinture et matière plastique)</t>
  </si>
  <si>
    <t>Beständigkeit gegen Xenonlicht Belichtung (lackierte Beschichtung und Kunstoff)</t>
  </si>
  <si>
    <t>Resistencia a exposición de una lámpara xenón (Revestimiento pintado y material plástico)</t>
  </si>
  <si>
    <t>Resistance to UV exposure (Paint coating and plastic material)</t>
  </si>
  <si>
    <t>Résistance à l'exposition aux UV (Revêtement de peinture et matière plastique)</t>
  </si>
  <si>
    <t>Beständigkeit gegen UV künstlichen Bestrahlen (lackierte Beschichtung und Kunstoff)</t>
  </si>
  <si>
    <t>Resistencia a la exposición UV (Revestimiento pintado y material plástico)</t>
  </si>
  <si>
    <t>Charpy impact pendulum test at ambient temperature (low energy)</t>
  </si>
  <si>
    <t>Essai de flexion par choc Charpy à température ambiante (basse énergie)</t>
  </si>
  <si>
    <t>Kerbschlagbiegeversuch nach Charpy bei Raumtemperatur (niedrige Energie)</t>
  </si>
  <si>
    <t>Ensayo de flexión por choque con péndulo Charpy a temperatura ambiente (baja energia)</t>
  </si>
  <si>
    <t>CY25ME</t>
  </si>
  <si>
    <t>CY25HE</t>
  </si>
  <si>
    <t>CY25ASTM</t>
  </si>
  <si>
    <t>Charpy impact pendulum test at ambient temperature (ASTM - medium energy)</t>
  </si>
  <si>
    <t>Essai de flexion par choc Charpy à température ambiante (ASTM - énergie moyenne)</t>
  </si>
  <si>
    <t>Kerbschlagbiegeversuch nach Charpy bei Raumtemperatur (ASTM - mittlere Energie)</t>
  </si>
  <si>
    <t>Ensayo de flexión por choque con péndulo Charpy a temperatura ambiente (ASTM - energia media)</t>
  </si>
  <si>
    <t>CL25ME</t>
  </si>
  <si>
    <t>Charpy impact pendulum test at ambient temperature (KU2 - medium energy)</t>
  </si>
  <si>
    <t>Essai de flexion par choc Charpy à température ambiante (KU2 - énergie moyenne)</t>
  </si>
  <si>
    <t>Kerbschlagbiegeversuch nach Charpy bei Raumtemperatur (KU2 - mittlere Energie)</t>
  </si>
  <si>
    <t>Ensayo de flexión por choque con péndulo Charpy a temperatura ambiente (KU2 - energia media)</t>
  </si>
  <si>
    <t>Charpy impact pendulum test at ambient temperature (KU8 - medium energy)</t>
  </si>
  <si>
    <t>Essai de flexion par choc Charpy à température ambiante (KU8 - énergie moyenne)</t>
  </si>
  <si>
    <t>Kerbschlagbiegeversuch nach Charpy bei Raumtemperatur (KU8 - mittlere Energie)</t>
  </si>
  <si>
    <t>Ensayo de flexión por choque con péndulo Charpy a temperatura ambiente (KU8 - energia media)</t>
  </si>
  <si>
    <t>HD25SM</t>
  </si>
  <si>
    <t>HD25HM</t>
  </si>
  <si>
    <t>HD25LC</t>
  </si>
  <si>
    <t>Rockwell hardness tests of a metal (Infrequent scales)</t>
  </si>
  <si>
    <t>Essais de dureté Rockwell d'un métal (Echelles peu fréquentes)</t>
  </si>
  <si>
    <t>Härteprüfung Rockwell eines Metalls (Seltene Skalen)</t>
  </si>
  <si>
    <t>Ensayo de dureza Rockwell de un metal (Escalas poco frecuentes)</t>
  </si>
  <si>
    <t>TA25MP1</t>
  </si>
  <si>
    <t>TA25MP2</t>
  </si>
  <si>
    <t>Tensile test of a machined test piece (test pieces machined by CompaLab)</t>
  </si>
  <si>
    <t>Essai de traction d'une éprouvette usinée (éprouvettes usinées par CompaLab)</t>
  </si>
  <si>
    <t>Zugversuch eines bearbeiteten Probekörper (Probekörper von CompaLab bearbeitet)</t>
  </si>
  <si>
    <t>Ensayo de tracción de una muestra mecanizada (muestras mecanizadas por CompaLab)</t>
  </si>
  <si>
    <t>TA25ASTM</t>
  </si>
  <si>
    <t>Tensile test of a machined test piece (ASTM)</t>
  </si>
  <si>
    <t>Essai de traction d'une éprouvette usinée (ASTM)</t>
  </si>
  <si>
    <t>Zugversuch eines bearbeiteten Probekörper (ASTM)</t>
  </si>
  <si>
    <t>Ensayo de tracción de una muestra mecanizada (ASTM)</t>
  </si>
  <si>
    <t>TA25FS</t>
  </si>
  <si>
    <t>Tensile test of a flat steel (ASTM)</t>
  </si>
  <si>
    <t>Essai de traction d'un acier plat (ASTM)</t>
  </si>
  <si>
    <t>Zugversuch eines Flachstahles (ASTM)</t>
  </si>
  <si>
    <t>Ensayo de tracción de un acero plano (ASTM)</t>
  </si>
  <si>
    <t>TA25SS</t>
  </si>
  <si>
    <t>Tensile test of an austenitic stainless steel</t>
  </si>
  <si>
    <t>Essai de traction d'un acier inoxydable austénitique</t>
  </si>
  <si>
    <t>Zugversuch eines austenischen rostfreien Stahles</t>
  </si>
  <si>
    <t>Ensayo de tracción de un acero inoxidable austenitico</t>
  </si>
  <si>
    <t>Tensile test of a pipe</t>
  </si>
  <si>
    <t>Essai de traction d'un tube</t>
  </si>
  <si>
    <t>Zugversuch eines Rohres</t>
  </si>
  <si>
    <t>Ensayo de tracción de un tubo</t>
  </si>
  <si>
    <t>Tensile test of a wire</t>
  </si>
  <si>
    <t>Essai de traction d'un fil</t>
  </si>
  <si>
    <t>Zugversuch eines Drahtes</t>
  </si>
  <si>
    <t>Ensayo de tracción de un alambre</t>
  </si>
  <si>
    <t>Tensile test of a wire rod</t>
  </si>
  <si>
    <t>Essai de traction d'un fil machine</t>
  </si>
  <si>
    <t>Zugversuch eines Walzdrahtes</t>
  </si>
  <si>
    <t>Ensayo de tracción de un alambron</t>
  </si>
  <si>
    <t>Tensile test of a flat piece of aluminium alloy</t>
  </si>
  <si>
    <t>Essai de traction d'une éprouvette plate en alliage d'aluminium</t>
  </si>
  <si>
    <t>Zugversuch an einem flachen Stück aus einer Aluminiumlegierung</t>
  </si>
  <si>
    <t>Ensayo de tracción en una pieza plana de aleación de aluminio</t>
  </si>
  <si>
    <t>TA25BO</t>
  </si>
  <si>
    <t>Tensile test of a steel wire rope</t>
  </si>
  <si>
    <t>Essai de traction d'un câble en acier</t>
  </si>
  <si>
    <t>Zugversuch an einem Stahlseil</t>
  </si>
  <si>
    <t>Ensayo de tracción de un cable de acero</t>
  </si>
  <si>
    <t>TH25NS</t>
  </si>
  <si>
    <t>Tensile test at -150°C of a non alloyed steel</t>
  </si>
  <si>
    <t>Essai de traction à -150°C d'un acier non allié</t>
  </si>
  <si>
    <t>Zugversuch bei -150°C eines unlegierten Stahles</t>
  </si>
  <si>
    <t>Ensayo de tracción a -150°C de un acero non aleado</t>
  </si>
  <si>
    <t>BE25FS</t>
  </si>
  <si>
    <t>Reverse bend test on strips</t>
  </si>
  <si>
    <t>Essai de pliage alterné sur bandes</t>
  </si>
  <si>
    <t>Hin- und Herbiegeversuch an Bändern</t>
  </si>
  <si>
    <t>Ensayo de plegado alternativo en tiras</t>
  </si>
  <si>
    <t>FL25TU</t>
  </si>
  <si>
    <t>Flattening test of a metallic pipe</t>
  </si>
  <si>
    <t>Essai d'aplatissement d'un tube métallique</t>
  </si>
  <si>
    <t>Ringfaltversuch eines metallischen Rohres</t>
  </si>
  <si>
    <t>Ensayo de aplastamiento de un tubo metalico</t>
  </si>
  <si>
    <t>Stress controlled axial fatigue test on steel</t>
  </si>
  <si>
    <t>Essai de fatigue axiale sous contrainte contrôlée sur acier</t>
  </si>
  <si>
    <t>Spannungskontrollierter axialer Dauerfestigkeitsversuch an Stahl</t>
  </si>
  <si>
    <t>Ensayo de fatiga axial controlado por tensión en acero</t>
  </si>
  <si>
    <t>Strain controlled axial fatigue test on steel</t>
  </si>
  <si>
    <t>Essai de fatigue axiale sous allongement contrôlé sur acier</t>
  </si>
  <si>
    <t>Dehnungskontrollierter axialer Dauerfestigkeitsversuch an Stahl</t>
  </si>
  <si>
    <t>Ensayo de fatiga axial controlado por deformación en acero</t>
  </si>
  <si>
    <t>FM25NS</t>
  </si>
  <si>
    <t>Determination of K1c on non alloyed steel</t>
  </si>
  <si>
    <t>Détermination de K1c sur acier non allié</t>
  </si>
  <si>
    <t>Bestimmung von K1c auf unlegiertem Stahl</t>
  </si>
  <si>
    <t>Determinación de K1c en acero no aleado</t>
  </si>
  <si>
    <t>Determination of J1c</t>
  </si>
  <si>
    <t>Détermination de J1c</t>
  </si>
  <si>
    <t>Bestimmung von J1c</t>
  </si>
  <si>
    <t>Determinación de J1c</t>
  </si>
  <si>
    <t>Geometry of welded joint</t>
  </si>
  <si>
    <t>Géométrie du joint soudé</t>
  </si>
  <si>
    <t>Geometrie der Schweißverbindung</t>
  </si>
  <si>
    <t>Geometría de la junta soldada</t>
  </si>
  <si>
    <t>Transverse tensile test on welded joints</t>
  </si>
  <si>
    <t>Essai de traction transversale sur joints soudés</t>
  </si>
  <si>
    <t>Querzugversuch an Schweißverbindungen</t>
  </si>
  <si>
    <t>Ensayo de tracción transversal en uniones soldadas</t>
  </si>
  <si>
    <t>Transverse tensile test on welded joints after heat treatment</t>
  </si>
  <si>
    <t>Essai de traction transversale sur joints soudés après traitement thermique</t>
  </si>
  <si>
    <t>Querzugversuch an Schweißverbindungen nach Wärmebehandlung</t>
  </si>
  <si>
    <t>Ensayo de tracción transversal en uniones soldadas después del tratamiento térmico</t>
  </si>
  <si>
    <t>G25CRS</t>
  </si>
  <si>
    <t>G25HRS</t>
  </si>
  <si>
    <t>ST25WF</t>
  </si>
  <si>
    <t>FA25RS</t>
  </si>
  <si>
    <t>Fatigue test of a concrete reinforcing steel</t>
  </si>
  <si>
    <t>Essai de fatigue d'un acier pour béton</t>
  </si>
  <si>
    <t>Dauerschwingversuch eines Betonstahles</t>
  </si>
  <si>
    <t>Prueba de fatiga de un acero para hormigón</t>
  </si>
  <si>
    <t>Tests of couplers for reinforcing bars</t>
  </si>
  <si>
    <t>Essais de coupleurs pour aciers pour béton</t>
  </si>
  <si>
    <t>Tests von verbindungen für Betonstahl</t>
  </si>
  <si>
    <t>Ensayos de conectadores para aceros de hormigon</t>
  </si>
  <si>
    <t>G25PS</t>
  </si>
  <si>
    <t>RE25PS</t>
  </si>
  <si>
    <t>CO25PS</t>
  </si>
  <si>
    <t>DT25PS</t>
  </si>
  <si>
    <t>Hardness test on plastic material</t>
  </si>
  <si>
    <t>Essai de dureté sur matière plastique</t>
  </si>
  <si>
    <t>Härteprüfung an Kunststoffen</t>
  </si>
  <si>
    <t>Ensayo de dureza en material plástico</t>
  </si>
  <si>
    <t>Tensile test on plastic material</t>
  </si>
  <si>
    <t>Essai de traction sur matière plastique</t>
  </si>
  <si>
    <t>Zugversuch an Kunststoffen</t>
  </si>
  <si>
    <t>Ensayo de tracción en material plástico</t>
  </si>
  <si>
    <t>Flexion test on plastic material</t>
  </si>
  <si>
    <t>Essai de flexion sur matière plastique</t>
  </si>
  <si>
    <t>Flexionstest an Kunststoffen</t>
  </si>
  <si>
    <t>Ensayo de flexión en material plástico</t>
  </si>
  <si>
    <t>Determination of resistance of a plastic material to UV exposure</t>
  </si>
  <si>
    <t>Détermination de la résistance d'une matière plastique à l'exposition aux UV</t>
  </si>
  <si>
    <t>Bestimmung der Beständigkeit eines Kunststoffes gegen UV künstlichen Bestrahlen</t>
  </si>
  <si>
    <t>Determinación de la resistencia de un material plástico a la exposición UV</t>
  </si>
  <si>
    <t>Density, ash content, water content on plastic material</t>
  </si>
  <si>
    <t>Masse volumique, taux de cendres, teneur en eau sur matière plastique</t>
  </si>
  <si>
    <t>Dichte, Aschegehalt, Wassergehalt auf Kunststoffmaterial</t>
  </si>
  <si>
    <t>Densidad, contenido en cenizas, contenido en agua de un material plástico</t>
  </si>
  <si>
    <t>Calorimetric analysis (DSC) on plastic material</t>
  </si>
  <si>
    <t>Analyse calorimétrique (DSC) sur matière plastique</t>
  </si>
  <si>
    <t>Kalorimetrische Analyse (DSC) an Kunststoffmaterial</t>
  </si>
  <si>
    <t>Análisis calorimétrico (DSC) de un material plástico</t>
  </si>
  <si>
    <t>Thermogravimetric analysis (TG) on plastic materials</t>
  </si>
  <si>
    <t>Analyse thermogravimétrique (TG) sur matière plastique</t>
  </si>
  <si>
    <t>Thermogravimetrische Analyse (TG) an Kunststoffmaterial</t>
  </si>
  <si>
    <t>Análisis termogravimétrico (TG) de un material plástico</t>
  </si>
  <si>
    <t>Thermomechanic analysis (TMA) on plastic materials</t>
  </si>
  <si>
    <t>Analyse thermomécanique (TMA) sur matière plastique</t>
  </si>
  <si>
    <t>Thermomecanische Analyse (TMA) an Kunststoffmaterial</t>
  </si>
  <si>
    <t>Análisis termomecanico (TMA) de un material plástico</t>
  </si>
  <si>
    <t>Infrared analysis (FTIR) on plastic material</t>
  </si>
  <si>
    <t>Analyse infrarouge (FTIR) sur matière plastique</t>
  </si>
  <si>
    <t>Infrarot-Analyse (FTIR) an Kunststoffmaterial</t>
  </si>
  <si>
    <t>Análisis de infrarrojos (FTIR) de un material plástico</t>
  </si>
  <si>
    <t>Tests on admixtures for concrete</t>
  </si>
  <si>
    <t>Essais sur adjuvants du béton</t>
  </si>
  <si>
    <t>Prüfungen an Zusatzmitteln für Beton</t>
  </si>
  <si>
    <t>Ensayos de aditivos para hormigón</t>
  </si>
  <si>
    <t>Tests on sealants</t>
  </si>
  <si>
    <t>Essais sur mastics</t>
  </si>
  <si>
    <t>Prüfungen von Fügendichtstoffe</t>
  </si>
  <si>
    <t>Ensayos de sellantes</t>
  </si>
  <si>
    <t>AG25SE</t>
  </si>
  <si>
    <t>Ageing tests on sealants</t>
  </si>
  <si>
    <t>Essais de vieillissement sur mastics</t>
  </si>
  <si>
    <t>Alterungstests von Fügendichtstoffe</t>
  </si>
  <si>
    <t>Ensayos de envejecimiento de sellantes</t>
  </si>
  <si>
    <t>Chemical analysis of cast iron</t>
  </si>
  <si>
    <t>Analyse chimique de la fonte</t>
  </si>
  <si>
    <t>Chemische Analyse von Gusseisen</t>
  </si>
  <si>
    <t>Análisis químico del hierro fundido</t>
  </si>
  <si>
    <t>CA25FV</t>
  </si>
  <si>
    <t>TDC25LS</t>
  </si>
  <si>
    <t>QD25LS</t>
  </si>
  <si>
    <t>TA25WJ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</si>
</sst>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9"/>
      <color indexed="81"/>
      <name val="Tahoma"/>
      <family val="2"/>
    </font>
    <font>
      <b/>
      <sz val="11"/>
      <color theme="4" tint="-0.249977111117893"/>
      <name val="Calibri"/>
      <family val="2"/>
      <scheme val="minor"/>
    </font>
    <font>
      <sz val="11"/>
      <name val="Calibri"/>
      <family val="2"/>
      <scheme val="minor"/>
    </font>
    <font>
      <sz val="8"/>
      <name val="Calibri"/>
      <family val="2"/>
      <scheme val="minor"/>
    </font>
    <font>
      <u/>
      <sz val="11"/>
      <color theme="10"/>
      <name val="Calibri"/>
      <family val="2"/>
      <scheme val="minor"/>
    </font>
    <font>
      <sz val="10"/>
      <name val="Arial"/>
      <family val="2"/>
    </font>
    <font>
      <u/>
      <sz val="10"/>
      <color indexed="12"/>
      <name val="Arial"/>
      <family val="2"/>
    </font>
    <font>
      <b/>
      <sz val="9"/>
      <color theme="1"/>
      <name val="Calibri"/>
      <family val="2"/>
      <scheme val="minor"/>
    </font>
    <font>
      <b/>
      <i/>
      <sz val="12"/>
      <color theme="4" tint="-0.249977111117893"/>
      <name val="Calibri"/>
      <family val="2"/>
      <scheme val="minor"/>
    </font>
    <font>
      <b/>
      <i/>
      <sz val="11"/>
      <color theme="4" tint="-0.249977111117893"/>
      <name val="Calibri"/>
      <family val="2"/>
      <scheme val="minor"/>
    </font>
    <font>
      <b/>
      <sz val="11"/>
      <name val="Calibri"/>
      <family val="2"/>
      <scheme val="minor"/>
    </font>
    <font>
      <b/>
      <sz val="14"/>
      <color theme="4" tint="-0.249977111117893"/>
      <name val="Calibri"/>
      <family val="2"/>
      <scheme val="minor"/>
    </font>
    <font>
      <u/>
      <sz val="14"/>
      <color theme="10"/>
      <name val="Calibri"/>
      <family val="2"/>
      <scheme val="minor"/>
    </font>
    <font>
      <b/>
      <u/>
      <sz val="11"/>
      <color theme="4" tint="-0.249977111117893"/>
      <name val="Calibri"/>
      <family val="2"/>
      <scheme val="minor"/>
    </font>
    <font>
      <b/>
      <i/>
      <sz val="9"/>
      <color theme="4" tint="-0.249977111117893"/>
      <name val="Calibri"/>
      <family val="2"/>
      <scheme val="minor"/>
    </font>
    <font>
      <b/>
      <sz val="24"/>
      <color theme="4" tint="-0.249977111117893"/>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99"/>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indexed="41"/>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4" tint="-0.249977111117893"/>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2"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2" fillId="0" borderId="0" applyNumberFormat="0" applyFill="0" applyBorder="0" applyAlignment="0" applyProtection="0"/>
    <xf numFmtId="0" fontId="23" fillId="0" borderId="0"/>
    <xf numFmtId="0" fontId="24" fillId="0" borderId="0" applyNumberFormat="0" applyFill="0" applyBorder="0" applyAlignment="0" applyProtection="0">
      <alignment vertical="top"/>
      <protection locked="0"/>
    </xf>
  </cellStyleXfs>
  <cellXfs count="63">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20" fillId="0" borderId="0" xfId="0" applyFont="1" applyAlignment="1">
      <alignment horizontal="center" vertical="center" wrapText="1"/>
    </xf>
    <xf numFmtId="0" fontId="2" fillId="33" borderId="0" xfId="0" applyFont="1" applyFill="1" applyAlignment="1">
      <alignment horizontal="center" vertical="center" wrapText="1"/>
    </xf>
    <xf numFmtId="0" fontId="0" fillId="34" borderId="0" xfId="0" applyFill="1" applyAlignment="1">
      <alignment horizontal="center" vertical="center" wrapText="1"/>
    </xf>
    <xf numFmtId="0" fontId="0" fillId="33" borderId="0" xfId="0" applyFill="1" applyAlignment="1">
      <alignment horizontal="center" vertical="center" wrapText="1"/>
    </xf>
    <xf numFmtId="0" fontId="0" fillId="36" borderId="0" xfId="0" applyFill="1" applyAlignment="1">
      <alignment horizontal="center" vertical="center" wrapText="1"/>
    </xf>
    <xf numFmtId="0" fontId="0" fillId="37" borderId="0" xfId="0" applyFill="1" applyAlignment="1">
      <alignment horizontal="center" vertical="center" wrapText="1"/>
    </xf>
    <xf numFmtId="0" fontId="0" fillId="35" borderId="0" xfId="0" applyFill="1" applyAlignment="1">
      <alignment horizontal="center" vertical="center"/>
    </xf>
    <xf numFmtId="0" fontId="23" fillId="38" borderId="0" xfId="44" applyFill="1" applyAlignment="1">
      <alignment horizontal="center" vertical="center" wrapText="1"/>
    </xf>
    <xf numFmtId="0" fontId="20" fillId="35" borderId="0" xfId="0" applyFont="1" applyFill="1" applyAlignment="1">
      <alignment horizontal="center" vertical="center" wrapText="1"/>
    </xf>
    <xf numFmtId="14" fontId="0" fillId="0" borderId="0" xfId="0" applyNumberFormat="1" applyAlignment="1">
      <alignment horizontal="center" vertical="center" wrapText="1"/>
    </xf>
    <xf numFmtId="0" fontId="22" fillId="0" borderId="0" xfId="43"/>
    <xf numFmtId="0" fontId="0" fillId="40" borderId="0" xfId="0" applyFill="1" applyAlignment="1">
      <alignment horizontal="center" vertical="center" wrapText="1"/>
    </xf>
    <xf numFmtId="0" fontId="2" fillId="41" borderId="0" xfId="0" applyFont="1" applyFill="1" applyAlignment="1">
      <alignment horizontal="center" vertical="center" wrapText="1"/>
    </xf>
    <xf numFmtId="0" fontId="0" fillId="35" borderId="10" xfId="0" applyFill="1" applyBorder="1" applyAlignment="1" applyProtection="1">
      <alignment horizontal="center" vertical="center" wrapText="1"/>
      <protection locked="0"/>
    </xf>
    <xf numFmtId="0" fontId="25" fillId="43" borderId="10" xfId="0" applyFont="1" applyFill="1" applyBorder="1" applyAlignment="1">
      <alignment horizontal="center" vertical="center" wrapText="1"/>
    </xf>
    <xf numFmtId="0" fontId="0" fillId="41" borderId="0" xfId="0" applyFill="1" applyAlignment="1">
      <alignment vertical="center" wrapText="1"/>
    </xf>
    <xf numFmtId="0" fontId="0" fillId="41" borderId="0" xfId="0" applyFill="1" applyAlignment="1">
      <alignment horizontal="center" vertical="center" wrapText="1"/>
    </xf>
    <xf numFmtId="0" fontId="29" fillId="41" borderId="0" xfId="0" applyFont="1" applyFill="1" applyAlignment="1">
      <alignment horizontal="left" wrapText="1"/>
    </xf>
    <xf numFmtId="0" fontId="0" fillId="41" borderId="0" xfId="0" applyFill="1" applyAlignment="1">
      <alignment horizontal="center" vertical="center"/>
    </xf>
    <xf numFmtId="0" fontId="0" fillId="41" borderId="0" xfId="0" applyFill="1"/>
    <xf numFmtId="0" fontId="20" fillId="41" borderId="0" xfId="0" applyFont="1" applyFill="1" applyAlignment="1">
      <alignment horizontal="center" vertical="center" wrapText="1"/>
    </xf>
    <xf numFmtId="0" fontId="25" fillId="41" borderId="0" xfId="0" applyFont="1" applyFill="1" applyAlignment="1">
      <alignment horizontal="center" vertical="center" wrapText="1"/>
    </xf>
    <xf numFmtId="0" fontId="22" fillId="35" borderId="10" xfId="43" applyFill="1" applyBorder="1" applyAlignment="1" applyProtection="1">
      <alignment horizontal="center" vertical="center" wrapText="1"/>
      <protection locked="0"/>
    </xf>
    <xf numFmtId="49" fontId="0" fillId="35" borderId="10" xfId="0" applyNumberFormat="1" applyFill="1" applyBorder="1" applyAlignment="1" applyProtection="1">
      <alignment horizontal="center" vertical="center" wrapText="1"/>
      <protection locked="0"/>
    </xf>
    <xf numFmtId="0" fontId="29" fillId="41" borderId="0" xfId="0" applyFont="1" applyFill="1" applyAlignment="1">
      <alignment horizontal="right" wrapText="1"/>
    </xf>
    <xf numFmtId="0" fontId="29" fillId="41" borderId="0" xfId="0" applyFont="1" applyFill="1" applyAlignment="1">
      <alignment horizontal="right" vertical="center" wrapText="1"/>
    </xf>
    <xf numFmtId="0" fontId="0" fillId="41" borderId="0" xfId="0" applyFill="1" applyAlignment="1" applyProtection="1">
      <alignment horizontal="center" vertical="center" wrapText="1"/>
      <protection locked="0"/>
    </xf>
    <xf numFmtId="0" fontId="30" fillId="41" borderId="0" xfId="43" applyFont="1" applyFill="1" applyAlignment="1">
      <alignment wrapText="1"/>
    </xf>
    <xf numFmtId="0" fontId="0" fillId="43" borderId="10" xfId="0" applyFill="1" applyBorder="1" applyAlignment="1">
      <alignment horizontal="center" vertical="center" wrapText="1"/>
    </xf>
    <xf numFmtId="0" fontId="0" fillId="43" borderId="10" xfId="0" applyFill="1" applyBorder="1" applyAlignment="1">
      <alignment vertical="center" wrapText="1"/>
    </xf>
    <xf numFmtId="0" fontId="14" fillId="39" borderId="10" xfId="0" applyFont="1" applyFill="1" applyBorder="1" applyAlignment="1">
      <alignment horizontal="center" vertical="center" wrapText="1"/>
    </xf>
    <xf numFmtId="0" fontId="0" fillId="34" borderId="10" xfId="0" applyFill="1" applyBorder="1" applyAlignment="1" applyProtection="1">
      <alignment horizontal="center" vertical="center" wrapText="1"/>
      <protection locked="0"/>
    </xf>
    <xf numFmtId="0" fontId="14" fillId="44" borderId="10" xfId="0" applyFont="1" applyFill="1" applyBorder="1" applyAlignment="1">
      <alignment horizontal="center" vertical="center" wrapText="1"/>
    </xf>
    <xf numFmtId="49" fontId="0" fillId="34" borderId="10" xfId="0" applyNumberFormat="1" applyFill="1" applyBorder="1" applyAlignment="1" applyProtection="1">
      <alignment horizontal="center" vertical="center" wrapText="1"/>
      <protection locked="0"/>
    </xf>
    <xf numFmtId="0" fontId="33" fillId="35" borderId="0" xfId="0" applyFont="1" applyFill="1" applyAlignment="1" applyProtection="1">
      <alignment horizontal="center" vertical="center" wrapText="1"/>
      <protection locked="0"/>
    </xf>
    <xf numFmtId="0" fontId="22" fillId="41" borderId="0" xfId="43" applyFill="1" applyAlignment="1">
      <alignment horizontal="left" vertical="center" wrapText="1"/>
    </xf>
    <xf numFmtId="0" fontId="2" fillId="43" borderId="10" xfId="0" applyFont="1" applyFill="1" applyBorder="1" applyAlignment="1">
      <alignment horizontal="center" vertical="center" wrapText="1"/>
    </xf>
    <xf numFmtId="0" fontId="27" fillId="41" borderId="0" xfId="0" applyFont="1" applyFill="1" applyAlignment="1">
      <alignment horizontal="left" vertical="center" wrapText="1"/>
    </xf>
    <xf numFmtId="0" fontId="14" fillId="39" borderId="11" xfId="0" applyFont="1" applyFill="1" applyBorder="1" applyAlignment="1">
      <alignment horizontal="center" vertical="center" wrapText="1"/>
    </xf>
    <xf numFmtId="0" fontId="14" fillId="39" borderId="12" xfId="0" applyFont="1" applyFill="1" applyBorder="1" applyAlignment="1">
      <alignment horizontal="center" vertical="center" wrapText="1"/>
    </xf>
    <xf numFmtId="0" fontId="14" fillId="39" borderId="13" xfId="0" applyFont="1" applyFill="1" applyBorder="1" applyAlignment="1">
      <alignment horizontal="center" vertical="center" wrapText="1"/>
    </xf>
    <xf numFmtId="0" fontId="14" fillId="44" borderId="11" xfId="0" applyFont="1" applyFill="1" applyBorder="1" applyAlignment="1">
      <alignment horizontal="center" vertical="center" wrapText="1"/>
    </xf>
    <xf numFmtId="0" fontId="14" fillId="44" borderId="12" xfId="0" applyFont="1" applyFill="1" applyBorder="1" applyAlignment="1">
      <alignment horizontal="center" vertical="center" wrapText="1"/>
    </xf>
    <xf numFmtId="0" fontId="14" fillId="44" borderId="13" xfId="0" applyFont="1" applyFill="1" applyBorder="1" applyAlignment="1">
      <alignment horizontal="center" vertical="center" wrapText="1"/>
    </xf>
    <xf numFmtId="0" fontId="29" fillId="41" borderId="0" xfId="0" applyFont="1" applyFill="1" applyAlignment="1">
      <alignment horizontal="left" wrapText="1"/>
    </xf>
    <xf numFmtId="0" fontId="27" fillId="41" borderId="0" xfId="0" applyFont="1" applyFill="1" applyAlignment="1">
      <alignment horizontal="left" wrapText="1"/>
    </xf>
    <xf numFmtId="0" fontId="0" fillId="41" borderId="0" xfId="0" applyFill="1" applyAlignment="1">
      <alignment horizontal="center" vertical="center"/>
    </xf>
    <xf numFmtId="0" fontId="28" fillId="43" borderId="10" xfId="0" applyFont="1" applyFill="1" applyBorder="1" applyAlignment="1">
      <alignment horizontal="center" vertical="center" wrapText="1"/>
    </xf>
    <xf numFmtId="0" fontId="19" fillId="42" borderId="14" xfId="0" applyFont="1" applyFill="1" applyBorder="1" applyAlignment="1">
      <alignment horizontal="center" vertical="center"/>
    </xf>
    <xf numFmtId="0" fontId="19" fillId="42" borderId="15" xfId="0" applyFont="1" applyFill="1" applyBorder="1" applyAlignment="1">
      <alignment horizontal="center" vertical="center"/>
    </xf>
    <xf numFmtId="0" fontId="14" fillId="39" borderId="10" xfId="0" applyFont="1" applyFill="1" applyBorder="1" applyAlignment="1">
      <alignment horizontal="center" vertical="center" wrapText="1"/>
    </xf>
    <xf numFmtId="0" fontId="31" fillId="43" borderId="16" xfId="0" applyFont="1" applyFill="1" applyBorder="1" applyAlignment="1">
      <alignment horizontal="center" vertical="center" wrapText="1"/>
    </xf>
    <xf numFmtId="0" fontId="31" fillId="43" borderId="17" xfId="0" applyFont="1" applyFill="1" applyBorder="1" applyAlignment="1">
      <alignment horizontal="center" vertical="center" wrapText="1"/>
    </xf>
    <xf numFmtId="0" fontId="31" fillId="43" borderId="18" xfId="0" applyFont="1" applyFill="1" applyBorder="1" applyAlignment="1">
      <alignment horizontal="center" vertical="center" wrapText="1"/>
    </xf>
    <xf numFmtId="0" fontId="19" fillId="43" borderId="10" xfId="0" applyFont="1" applyFill="1" applyBorder="1" applyAlignment="1">
      <alignment horizontal="center" vertical="center" textRotation="90" wrapText="1"/>
    </xf>
    <xf numFmtId="0" fontId="19" fillId="41" borderId="0" xfId="0" applyFont="1" applyFill="1" applyAlignment="1">
      <alignment horizontal="left" vertical="center" wrapText="1"/>
    </xf>
    <xf numFmtId="0" fontId="26" fillId="41" borderId="0" xfId="0" applyFont="1" applyFill="1" applyAlignment="1">
      <alignment horizontal="left" wrapText="1"/>
    </xf>
    <xf numFmtId="0" fontId="32" fillId="41" borderId="0" xfId="0" applyFont="1" applyFill="1" applyAlignment="1">
      <alignment horizontal="left" vertical="center" wrapText="1"/>
    </xf>
    <xf numFmtId="0" fontId="19" fillId="41" borderId="0" xfId="0" applyFont="1" applyFill="1" applyAlignment="1">
      <alignment horizontal="left" wrapText="1"/>
    </xf>
  </cellXfs>
  <cellStyles count="46">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3" builtinId="8"/>
    <cellStyle name="Lien hypertexte 2" xfId="45" xr:uid="{D4287D05-DDD2-43FE-8563-47B0EEFF46E3}"/>
    <cellStyle name="Neutre" xfId="8" builtinId="28" customBuiltin="1"/>
    <cellStyle name="Normal" xfId="0" builtinId="0"/>
    <cellStyle name="Normal 2" xfId="42" xr:uid="{00000000-0005-0000-0000-000020000000}"/>
    <cellStyle name="Normal 3" xfId="44" xr:uid="{B50615BA-8899-460C-A2E6-C0C9FF6B2E19}"/>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FF"/>
      <color rgb="FFFF9999"/>
      <color rgb="FFFFCC99"/>
      <color rgb="FFFF5050"/>
      <color rgb="FFFF6600"/>
      <color rgb="FFFF99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30480</xdr:rowOff>
    </xdr:from>
    <xdr:to>
      <xdr:col>2</xdr:col>
      <xdr:colOff>323850</xdr:colOff>
      <xdr:row>1</xdr:row>
      <xdr:rowOff>427553</xdr:rowOff>
    </xdr:to>
    <xdr:pic>
      <xdr:nvPicPr>
        <xdr:cNvPr id="3" name="Image 2">
          <a:extLst>
            <a:ext uri="{FF2B5EF4-FFF2-40B4-BE49-F238E27FC236}">
              <a16:creationId xmlns:a16="http://schemas.microsoft.com/office/drawing/2014/main" id="{BA4DB2B3-0037-DAA7-A032-D7BA6531AA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135255"/>
          <a:ext cx="1009650" cy="3970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compalab.org/pages/what-ilc-are-proposed/" TargetMode="External"/><Relationship Id="rId18" Type="http://schemas.openxmlformats.org/officeDocument/2006/relationships/hyperlink" Target="https://www.compalab.org/de/seiten/vorgeschlagen-ringversuche/" TargetMode="External"/><Relationship Id="rId26" Type="http://schemas.openxmlformats.org/officeDocument/2006/relationships/hyperlink" Target="https://www.compalab.org/de/seiten/vorgeschlagen-ringversuche/" TargetMode="External"/><Relationship Id="rId39" Type="http://schemas.openxmlformats.org/officeDocument/2006/relationships/hyperlink" Target="https://www.compalab.org/es/paginas/ensayos-de-aptitud-proposados/" TargetMode="External"/><Relationship Id="rId21" Type="http://schemas.openxmlformats.org/officeDocument/2006/relationships/hyperlink" Target="https://www.compalab.org/de/seiten/vorgeschlagen-ringversuche/" TargetMode="External"/><Relationship Id="rId34" Type="http://schemas.openxmlformats.org/officeDocument/2006/relationships/hyperlink" Target="https://www.compalab.org/es/paginas/ensayos-de-aptitud-proposados/" TargetMode="External"/><Relationship Id="rId42" Type="http://schemas.openxmlformats.org/officeDocument/2006/relationships/hyperlink" Target="https://www.compalab.org/es/paginas/ensayos-de-aptitud-proposados/" TargetMode="External"/><Relationship Id="rId47" Type="http://schemas.openxmlformats.org/officeDocument/2006/relationships/hyperlink" Target="https://www.compalab.org/es/paginas/ensayos-de-aptitud-proposados/" TargetMode="External"/><Relationship Id="rId7" Type="http://schemas.openxmlformats.org/officeDocument/2006/relationships/hyperlink" Target="https://www.compalab.org/pages/what-ilc-are-proposed/" TargetMode="External"/><Relationship Id="rId2" Type="http://schemas.openxmlformats.org/officeDocument/2006/relationships/hyperlink" Target="https://www.compalab.org/pages/what-ilc-are-proposed/" TargetMode="External"/><Relationship Id="rId16" Type="http://schemas.openxmlformats.org/officeDocument/2006/relationships/hyperlink" Target="https://www.compalab.org/pages/what-ilc-are-proposed/" TargetMode="External"/><Relationship Id="rId29" Type="http://schemas.openxmlformats.org/officeDocument/2006/relationships/hyperlink" Target="https://www.compalab.org/de/seiten/vorgeschlagen-ringversuche/" TargetMode="External"/><Relationship Id="rId11" Type="http://schemas.openxmlformats.org/officeDocument/2006/relationships/hyperlink" Target="https://www.compalab.org/pages/what-ilc-are-proposed/" TargetMode="External"/><Relationship Id="rId24" Type="http://schemas.openxmlformats.org/officeDocument/2006/relationships/hyperlink" Target="https://www.compalab.org/de/seiten/vorgeschlagen-ringversuche/" TargetMode="External"/><Relationship Id="rId32" Type="http://schemas.openxmlformats.org/officeDocument/2006/relationships/hyperlink" Target="https://www.compalab.org/de/seiten/vorgeschlagen-ringversuche/" TargetMode="External"/><Relationship Id="rId37" Type="http://schemas.openxmlformats.org/officeDocument/2006/relationships/hyperlink" Target="https://www.compalab.org/es/paginas/ensayos-de-aptitud-proposados/" TargetMode="External"/><Relationship Id="rId40" Type="http://schemas.openxmlformats.org/officeDocument/2006/relationships/hyperlink" Target="https://www.compalab.org/es/paginas/ensayos-de-aptitud-proposados/" TargetMode="External"/><Relationship Id="rId45" Type="http://schemas.openxmlformats.org/officeDocument/2006/relationships/hyperlink" Target="https://www.compalab.org/es/paginas/ensayos-de-aptitud-proposados/" TargetMode="External"/><Relationship Id="rId5" Type="http://schemas.openxmlformats.org/officeDocument/2006/relationships/hyperlink" Target="https://www.compalab.org/pages/what-ilc-are-proposed/" TargetMode="External"/><Relationship Id="rId15" Type="http://schemas.openxmlformats.org/officeDocument/2006/relationships/hyperlink" Target="https://www.compalab.org/pages/what-ilc-are-proposed/" TargetMode="External"/><Relationship Id="rId23" Type="http://schemas.openxmlformats.org/officeDocument/2006/relationships/hyperlink" Target="https://www.compalab.org/de/seiten/vorgeschlagen-ringversuche/" TargetMode="External"/><Relationship Id="rId28" Type="http://schemas.openxmlformats.org/officeDocument/2006/relationships/hyperlink" Target="https://www.compalab.org/de/seiten/vorgeschlagen-ringversuche/" TargetMode="External"/><Relationship Id="rId36" Type="http://schemas.openxmlformats.org/officeDocument/2006/relationships/hyperlink" Target="https://www.compalab.org/es/paginas/ensayos-de-aptitud-proposados/" TargetMode="External"/><Relationship Id="rId49" Type="http://schemas.openxmlformats.org/officeDocument/2006/relationships/printerSettings" Target="../printerSettings/printerSettings3.bin"/><Relationship Id="rId10" Type="http://schemas.openxmlformats.org/officeDocument/2006/relationships/hyperlink" Target="https://www.compalab.org/pages/what-ilc-are-proposed/" TargetMode="External"/><Relationship Id="rId19" Type="http://schemas.openxmlformats.org/officeDocument/2006/relationships/hyperlink" Target="https://www.compalab.org/de/seiten/vorgeschlagen-ringversuche/" TargetMode="External"/><Relationship Id="rId31" Type="http://schemas.openxmlformats.org/officeDocument/2006/relationships/hyperlink" Target="https://www.compalab.org/de/seiten/vorgeschlagen-ringversuche/" TargetMode="External"/><Relationship Id="rId44" Type="http://schemas.openxmlformats.org/officeDocument/2006/relationships/hyperlink" Target="https://www.compalab.org/es/paginas/ensayos-de-aptitud-proposados/" TargetMode="External"/><Relationship Id="rId4" Type="http://schemas.openxmlformats.org/officeDocument/2006/relationships/hyperlink" Target="https://www.compalab.org/pages/what-ilc-are-proposed/" TargetMode="External"/><Relationship Id="rId9" Type="http://schemas.openxmlformats.org/officeDocument/2006/relationships/hyperlink" Target="https://www.compalab.org/pages/what-ilc-are-proposed/" TargetMode="External"/><Relationship Id="rId14" Type="http://schemas.openxmlformats.org/officeDocument/2006/relationships/hyperlink" Target="https://www.compalab.org/pages/what-ilc-are-proposed/" TargetMode="External"/><Relationship Id="rId22" Type="http://schemas.openxmlformats.org/officeDocument/2006/relationships/hyperlink" Target="https://www.compalab.org/de/seiten/vorgeschlagen-ringversuche/" TargetMode="External"/><Relationship Id="rId27" Type="http://schemas.openxmlformats.org/officeDocument/2006/relationships/hyperlink" Target="https://www.compalab.org/de/seiten/vorgeschlagen-ringversuche/" TargetMode="External"/><Relationship Id="rId30" Type="http://schemas.openxmlformats.org/officeDocument/2006/relationships/hyperlink" Target="https://www.compalab.org/de/seiten/vorgeschlagen-ringversuche/" TargetMode="External"/><Relationship Id="rId35" Type="http://schemas.openxmlformats.org/officeDocument/2006/relationships/hyperlink" Target="https://www.compalab.org/es/paginas/ensayos-de-aptitud-proposados/" TargetMode="External"/><Relationship Id="rId43" Type="http://schemas.openxmlformats.org/officeDocument/2006/relationships/hyperlink" Target="https://www.compalab.org/es/paginas/ensayos-de-aptitud-proposados/" TargetMode="External"/><Relationship Id="rId48" Type="http://schemas.openxmlformats.org/officeDocument/2006/relationships/hyperlink" Target="https://www.compalab.org/es/paginas/ensayos-de-aptitud-proposados/" TargetMode="External"/><Relationship Id="rId8" Type="http://schemas.openxmlformats.org/officeDocument/2006/relationships/hyperlink" Target="https://www.compalab.org/pages/what-ilc-are-proposed/" TargetMode="External"/><Relationship Id="rId3" Type="http://schemas.openxmlformats.org/officeDocument/2006/relationships/hyperlink" Target="https://www.compalab.org/pages/what-ilc-are-proposed/" TargetMode="External"/><Relationship Id="rId12" Type="http://schemas.openxmlformats.org/officeDocument/2006/relationships/hyperlink" Target="https://www.compalab.org/pages/what-ilc-are-proposed/" TargetMode="External"/><Relationship Id="rId17" Type="http://schemas.openxmlformats.org/officeDocument/2006/relationships/hyperlink" Target="https://www.compalab.org/de/seiten/vorgeschlagen-ringversuche/" TargetMode="External"/><Relationship Id="rId25" Type="http://schemas.openxmlformats.org/officeDocument/2006/relationships/hyperlink" Target="https://www.compalab.org/de/seiten/vorgeschlagen-ringversuche/" TargetMode="External"/><Relationship Id="rId33" Type="http://schemas.openxmlformats.org/officeDocument/2006/relationships/hyperlink" Target="https://www.compalab.org/es/paginas/ensayos-de-aptitud-proposados/" TargetMode="External"/><Relationship Id="rId38" Type="http://schemas.openxmlformats.org/officeDocument/2006/relationships/hyperlink" Target="https://www.compalab.org/es/paginas/ensayos-de-aptitud-proposados/" TargetMode="External"/><Relationship Id="rId46" Type="http://schemas.openxmlformats.org/officeDocument/2006/relationships/hyperlink" Target="https://www.compalab.org/es/paginas/ensayos-de-aptitud-proposados/" TargetMode="External"/><Relationship Id="rId20" Type="http://schemas.openxmlformats.org/officeDocument/2006/relationships/hyperlink" Target="https://www.compalab.org/de/seiten/vorgeschlagen-ringversuche/" TargetMode="External"/><Relationship Id="rId41" Type="http://schemas.openxmlformats.org/officeDocument/2006/relationships/hyperlink" Target="https://www.compalab.org/es/paginas/ensayos-de-aptitud-proposados/" TargetMode="External"/><Relationship Id="rId1" Type="http://schemas.openxmlformats.org/officeDocument/2006/relationships/hyperlink" Target="https://www.compalab.org/pages/what-ilc-are-proposed/" TargetMode="External"/><Relationship Id="rId6" Type="http://schemas.openxmlformats.org/officeDocument/2006/relationships/hyperlink" Target="https://www.compalab.org/pages/what-ilc-are-proposed/"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D302"/>
  <sheetViews>
    <sheetView tabSelected="1" zoomScaleNormal="100" workbookViewId="0">
      <pane xSplit="10" ySplit="6" topLeftCell="K7" activePane="bottomRight" state="frozen"/>
      <selection pane="topRight" activeCell="K1" sqref="K1"/>
      <selection pane="bottomLeft" activeCell="A7" sqref="A7"/>
      <selection pane="bottomRight" activeCell="G3" sqref="G3"/>
    </sheetView>
  </sheetViews>
  <sheetFormatPr baseColWidth="10" defaultColWidth="24.42578125" defaultRowHeight="21" customHeight="1" x14ac:dyDescent="0.25"/>
  <cols>
    <col min="1" max="1" width="1.85546875" style="24" customWidth="1"/>
    <col min="2" max="2" width="10.85546875" style="24" customWidth="1"/>
    <col min="3" max="3" width="38.42578125" style="16" customWidth="1"/>
    <col min="4" max="4" width="31.140625" style="16" customWidth="1"/>
    <col min="5" max="5" width="21.28515625" style="20" customWidth="1"/>
    <col min="6" max="10" width="14.42578125" style="20" customWidth="1"/>
    <col min="11" max="11" width="3.5703125" style="20" customWidth="1"/>
    <col min="12" max="14" width="14" style="20" hidden="1" customWidth="1"/>
    <col min="15" max="15" width="14" style="23" hidden="1" customWidth="1"/>
    <col min="16" max="29" width="14" style="20" hidden="1" customWidth="1"/>
    <col min="30" max="31" width="14" style="20" customWidth="1"/>
    <col min="32" max="16384" width="24.42578125" style="20"/>
  </cols>
  <sheetData>
    <row r="1" spans="1:29" ht="8.4499999999999993" customHeight="1" thickBot="1" x14ac:dyDescent="0.3"/>
    <row r="2" spans="1:29" ht="36" customHeight="1" thickBot="1" x14ac:dyDescent="0.3">
      <c r="B2" s="55" t="s">
        <v>1698</v>
      </c>
      <c r="C2" s="56"/>
      <c r="D2" s="56"/>
      <c r="E2" s="56"/>
      <c r="F2" s="56"/>
      <c r="G2" s="56"/>
      <c r="H2" s="56"/>
      <c r="I2" s="56"/>
      <c r="J2" s="57"/>
      <c r="W2" s="20" t="str" cm="1">
        <f t="array" ref="W2">IF(INDEX(ListeCIL!D:D,ROW(),1)=0,"",INDEX(ListeCIL!D:D,ROW(),1))</f>
        <v>CA25NS</v>
      </c>
      <c r="X2" s="20">
        <f>IF(W2="","",ROW())</f>
        <v>2</v>
      </c>
    </row>
    <row r="3" spans="1:29" ht="24" customHeight="1" x14ac:dyDescent="0.25">
      <c r="B3" s="29" t="s">
        <v>1661</v>
      </c>
      <c r="C3" s="59" t="s">
        <v>1697</v>
      </c>
      <c r="D3" s="59"/>
      <c r="E3" s="59"/>
      <c r="F3" s="59"/>
      <c r="G3" s="38" t="s">
        <v>4</v>
      </c>
      <c r="H3" s="16"/>
      <c r="I3" s="16"/>
      <c r="J3" s="16"/>
      <c r="N3" s="20">
        <f>MATCH(G3,Lexique!B1:E1,0)</f>
        <v>1</v>
      </c>
      <c r="W3" s="20" t="str" cm="1">
        <f t="array" ref="W3">IF(INDEX(ListeCIL!D:D,ROW(),1)=0,"",INDEX(ListeCIL!D:D,ROW(),1))</f>
        <v>CA25LS</v>
      </c>
      <c r="X3" s="20">
        <f>IF(W3="","",ROW())</f>
        <v>3</v>
      </c>
      <c r="Z3" s="20">
        <f>'Registration form'!$N$3</f>
        <v>1</v>
      </c>
    </row>
    <row r="4" spans="1:29" ht="19.5" customHeight="1" x14ac:dyDescent="0.3">
      <c r="B4" s="28" t="s">
        <v>1662</v>
      </c>
      <c r="C4" s="62" t="str" cm="1">
        <f t="array" ref="C4">INDEX(Lexique!B:E,M4,$N$3)</f>
        <v>Fill in the information required for your registration below.</v>
      </c>
      <c r="D4" s="62"/>
      <c r="E4" s="62"/>
      <c r="F4" s="62"/>
      <c r="G4" s="62"/>
      <c r="H4" s="62"/>
      <c r="I4" s="62"/>
      <c r="J4" s="62"/>
      <c r="L4" s="4" t="s">
        <v>259</v>
      </c>
      <c r="M4" s="12">
        <f>MATCH('Registration form'!L4,Lexique!A:A,0)</f>
        <v>2</v>
      </c>
      <c r="V4" s="20" t="s">
        <v>1498</v>
      </c>
      <c r="W4" s="20" t="str" cm="1">
        <f t="array" ref="W4">IF(INDEX(ListeCIL!D:D,ROW(),1)=0,"",INDEX(ListeCIL!D:D,ROW(),1))</f>
        <v>CA25HS</v>
      </c>
      <c r="X4" s="20">
        <f>IF(W4="","",ROW())</f>
        <v>4</v>
      </c>
      <c r="Z4" s="20">
        <f>MATCH(AC4,CodesPays!B:B,0)</f>
        <v>4</v>
      </c>
      <c r="AA4" s="20" t="str">
        <f>INDEX(CodesPays!G:G,Z4,1)</f>
        <v>د افغانستان اسلامي دولتدولت اسلامی افغانستان ; جمهوری اسلامی افغانستان</v>
      </c>
      <c r="AB4" s="20" t="str">
        <f>CONCATENATE(INDEX(CodesPays!O2:V2,1,$Z$3*2-1),IF(AA4=0,"",CONCATENATE(" - ",AA4)))</f>
        <v>Afghanistan - د افغانستان اسلامي دولتدولت اسلامی افغانستان ; جمهوری اسلامی افغانستان</v>
      </c>
      <c r="AC4" s="20" t="str">
        <f>INDEX(CodesPays!O2:V2,1,$Z$3*2)</f>
        <v>AF</v>
      </c>
    </row>
    <row r="5" spans="1:29" ht="22.5" customHeight="1" x14ac:dyDescent="0.25">
      <c r="C5" s="61" t="str" cm="1">
        <f t="array" ref="C5">INDEX(Lexique!B:E,M5,$N$3)</f>
        <v>The columns "Laboratory n°2,3,4,5,6" are only useful if you wish to register several laboratories.</v>
      </c>
      <c r="D5" s="61"/>
      <c r="E5" s="61"/>
      <c r="F5" s="61"/>
      <c r="G5" s="61"/>
      <c r="H5" s="61"/>
      <c r="I5" s="61"/>
      <c r="J5" s="61"/>
      <c r="L5" s="20" t="s">
        <v>1687</v>
      </c>
      <c r="M5" s="20">
        <f>MATCH(L5,Lexique!A:A,0)</f>
        <v>84</v>
      </c>
      <c r="N5" s="20">
        <f t="shared" ref="N5:N41" si="0">$N$3</f>
        <v>1</v>
      </c>
      <c r="U5" s="20" t="b">
        <f>OR(O8&lt;&gt;"",P8&lt;&gt;"",Q8&lt;&gt;"",R8&lt;&gt;"",S8&lt;&gt;"",T8&lt;&gt;"")</f>
        <v>0</v>
      </c>
      <c r="V5" s="20">
        <f>COUNT(X:X)</f>
        <v>100</v>
      </c>
      <c r="W5" s="20" t="str" cm="1">
        <f t="array" ref="W5">IF(INDEX(ListeCIL!D:D,ROW(),1)=0,"",INDEX(ListeCIL!D:D,ROW(),1))</f>
        <v>CA25SS</v>
      </c>
      <c r="X5" s="20">
        <f t="shared" ref="X5:X69" si="1">IF(W5="","",ROW())</f>
        <v>5</v>
      </c>
      <c r="Z5" s="20">
        <f>MATCH(AC5,CodesPays!B:B,0)</f>
        <v>6</v>
      </c>
      <c r="AA5" s="20" t="str">
        <f>INDEX(CodesPays!G:G,Z5,1)</f>
        <v>Shqipëri</v>
      </c>
      <c r="AB5" s="20" t="str">
        <f>CONCATENATE(INDEX(CodesPays!O3:V3,1,$Z$3*2-1),IF(AA5=0,"",CONCATENATE(" - ",AA5)))</f>
        <v>Albania - Shqipëri</v>
      </c>
      <c r="AC5" s="20" t="str">
        <f>INDEX(CodesPays!O3:V3,1,$Z$3*2)</f>
        <v>AL</v>
      </c>
    </row>
    <row r="6" spans="1:29" ht="24" customHeight="1" x14ac:dyDescent="0.25">
      <c r="B6" s="4"/>
      <c r="C6" s="52"/>
      <c r="D6" s="53"/>
      <c r="E6" s="34" t="str">
        <f>CONCATENATE(INDEX(Lexique!$B:$E,$M6,$N3),COLUMN()-COLUMN($E3)+1)</f>
        <v>Laboratory n°1</v>
      </c>
      <c r="F6" s="36" t="str">
        <f>CONCATENATE(INDEX(Lexique!$B:$E,$M6,$N3),COLUMN()-COLUMN($E3)+1)</f>
        <v>Laboratory n°2</v>
      </c>
      <c r="G6" s="36" t="str">
        <f>CONCATENATE(INDEX(Lexique!$B:$E,$M6,$N3),COLUMN()-COLUMN($E3)+1)</f>
        <v>Laboratory n°3</v>
      </c>
      <c r="H6" s="36" t="str">
        <f>CONCATENATE(INDEX(Lexique!$B:$E,$M6,$N3),COLUMN()-COLUMN($E3)+1)</f>
        <v>Laboratory n°4</v>
      </c>
      <c r="I6" s="36" t="str">
        <f>CONCATENATE(INDEX(Lexique!$B:$E,$M6,$N3),COLUMN()-COLUMN($E3)+1)</f>
        <v>Laboratory n°5</v>
      </c>
      <c r="J6" s="36" t="str">
        <f>CONCATENATE(INDEX(Lexique!$B:$E,$M6,$N3),COLUMN()-COLUMN($E3)+1)</f>
        <v>Laboratory n°6</v>
      </c>
      <c r="L6" s="20" t="s">
        <v>122</v>
      </c>
      <c r="M6" s="20">
        <f>MATCH(L6,Lexique!A:A,0)</f>
        <v>4</v>
      </c>
      <c r="N6" s="20">
        <f t="shared" si="0"/>
        <v>1</v>
      </c>
      <c r="O6" s="20"/>
      <c r="Q6" s="4" t="s">
        <v>1316</v>
      </c>
      <c r="R6" s="12">
        <f>MATCH('Registration form'!Q6,Lexique!A:A,0)</f>
        <v>10</v>
      </c>
      <c r="U6" s="20" t="b">
        <f>OR(O9&lt;&gt;"",P9&lt;&gt;"",Q9&lt;&gt;"",R9&lt;&gt;"",S9&lt;&gt;"",T9&lt;&gt;"")</f>
        <v>0</v>
      </c>
      <c r="W6" s="20" t="str" cm="1">
        <f t="array" ref="W6">IF(INDEX(ListeCIL!D:D,ROW(),1)=0,"",INDEX(ListeCIL!D:D,ROW(),1))</f>
        <v>CA25CA</v>
      </c>
      <c r="X6" s="20">
        <f t="shared" si="1"/>
        <v>6</v>
      </c>
      <c r="Z6" s="20">
        <f>MATCH(AC6,CodesPays!B:B,0)</f>
        <v>50</v>
      </c>
      <c r="AA6" s="20" t="str">
        <f>INDEX(CodesPays!G:G,Z6,1)</f>
        <v>الجمهورية الجزائرية الديمقراطية الشعبية</v>
      </c>
      <c r="AB6" s="20" t="str">
        <f>CONCATENATE(INDEX(CodesPays!O4:V4,1,$Z$3*2-1),IF(AA6=0,"",CONCATENATE(" - ",AA6)))</f>
        <v>Algeria - الجمهورية الجزائرية الديمقراطية الشعبية</v>
      </c>
      <c r="AC6" s="20" t="str">
        <f>INDEX(CodesPays!O4:V4,1,$Z$3*2)</f>
        <v>DZ</v>
      </c>
    </row>
    <row r="7" spans="1:29" ht="48.6" customHeight="1" x14ac:dyDescent="0.25">
      <c r="B7" s="58" t="s">
        <v>1696</v>
      </c>
      <c r="C7" s="51" t="str">
        <f>INDEX(Lexique!B:E,M7,$N$3)</f>
        <v>Name of the person responsible for the participation
(Attention, it is this person who will be asked for all technical questions and to whom the final report will be sent)</v>
      </c>
      <c r="D7" s="51"/>
      <c r="E7" s="17"/>
      <c r="F7" s="35"/>
      <c r="G7" s="35"/>
      <c r="H7" s="35"/>
      <c r="I7" s="35"/>
      <c r="J7" s="35"/>
      <c r="L7" s="20" t="s">
        <v>95</v>
      </c>
      <c r="M7" s="20">
        <f>MATCH(L7,Lexique!A:A,0)</f>
        <v>7</v>
      </c>
      <c r="N7" s="20">
        <f t="shared" si="0"/>
        <v>1</v>
      </c>
      <c r="O7" s="50" t="s">
        <v>1315</v>
      </c>
      <c r="P7" s="50"/>
      <c r="Q7" s="50"/>
      <c r="R7" s="50"/>
      <c r="S7" s="50"/>
      <c r="T7" s="50"/>
      <c r="U7" s="20" t="b">
        <f>OR(O10&lt;&gt;"",P10&lt;&gt;"",Q10&lt;&gt;"",R10&lt;&gt;"",S10&lt;&gt;"",T10&lt;&gt;"")</f>
        <v>0</v>
      </c>
      <c r="W7" s="20" t="str" cm="1">
        <f t="array" ref="W7">IF(INDEX(ListeCIL!D:D,ROW(),1)=0,"",INDEX(ListeCIL!D:D,ROW(),1))</f>
        <v>CA25AA</v>
      </c>
      <c r="X7" s="20">
        <f t="shared" si="1"/>
        <v>7</v>
      </c>
      <c r="Z7" s="20">
        <f>MATCH(AC7,CodesPays!B:B,0)</f>
        <v>2</v>
      </c>
      <c r="AA7" s="20">
        <f>INDEX(CodesPays!G:G,Z7,1)</f>
        <v>0</v>
      </c>
      <c r="AB7" s="20" t="str">
        <f>CONCATENATE(INDEX(CodesPays!O5:V5,1,$Z$3*2-1),IF(AA7=0,"",CONCATENATE(" - ",AA7)))</f>
        <v>Andorra</v>
      </c>
      <c r="AC7" s="20" t="str">
        <f>INDEX(CodesPays!O5:V5,1,$Z$3*2)</f>
        <v>AD</v>
      </c>
    </row>
    <row r="8" spans="1:29" ht="48.6" customHeight="1" x14ac:dyDescent="0.25">
      <c r="B8" s="58"/>
      <c r="C8" s="40" t="str">
        <f>IF(U5,INDEX(Lexique!B:E,R$6,1),INDEX(Lexique!B:E,M8,$N$3))</f>
        <v>E-mail of the person responsible for the participation (Please ONLY ONE e-mail address per cell)</v>
      </c>
      <c r="D8" s="40"/>
      <c r="E8" s="26"/>
      <c r="F8" s="35"/>
      <c r="G8" s="35"/>
      <c r="H8" s="35"/>
      <c r="I8" s="35"/>
      <c r="J8" s="35"/>
      <c r="L8" s="20" t="s">
        <v>1169</v>
      </c>
      <c r="M8" s="20">
        <f>MATCH(L8,Lexique!A:A,0)</f>
        <v>8</v>
      </c>
      <c r="N8" s="20">
        <f t="shared" si="0"/>
        <v>1</v>
      </c>
      <c r="O8" s="20" t="str">
        <f>IFERROR(IF(LEN(E8)=0,"",IF(LEN(E8)-LEN(SUBSTITUTE(E8,"@",""))&lt;&gt;1,"Erreur @",""))&amp;IF(LEN(E8)-SUMPRODUCT((LEN(E8)-LEN(SUBSTITUTE(E8,Lexique!$G$2:$G$41,""))))&gt;0,"Caractère interdit","")&amp;IF(LEN(E8)=0,"",IF(LEN(E8)-SEARCH("µ",SUBSTITUTE(E8,".","µ",LEN(E8)-LEN(SUBSTITUTE(E8,".",""))))+1&lt;3,"Erreur terminaison","")),"Erreur")</f>
        <v/>
      </c>
      <c r="P8" s="20" t="str">
        <f>IFERROR(IF(LEN(F8)=0,"",IF(LEN(F8)-LEN(SUBSTITUTE(F8,"@",""))&lt;&gt;1,"Erreur @",""))&amp;IF(LEN(F8)-SUMPRODUCT((LEN(F8)-LEN(SUBSTITUTE(F8,Lexique!$G$2:$G$41,""))))&gt;0,"Caractère interdit","")&amp;IF(LEN(F8)=0,"",IF(LEN(F8)-SEARCH("µ",SUBSTITUTE(F8,".","µ",LEN(F8)-LEN(SUBSTITUTE(F8,".",""))))+1&lt;3,"Erreur terminaison","")),"Erreur")</f>
        <v/>
      </c>
      <c r="Q8" s="20" t="str">
        <f>IFERROR(IF(LEN(G8)=0,"",IF(LEN(G8)-LEN(SUBSTITUTE(G8,"@",""))&lt;&gt;1,"Erreur @",""))&amp;IF(LEN(G8)-SUMPRODUCT((LEN(G8)-LEN(SUBSTITUTE(G8,Lexique!$G$2:$G$41,""))))&gt;0,"Caractère interdit","")&amp;IF(LEN(G8)=0,"",IF(LEN(G8)-SEARCH("µ",SUBSTITUTE(G8,".","µ",LEN(G8)-LEN(SUBSTITUTE(G8,".",""))))+1&lt;3,"Erreur terminaison","")),"Erreur")</f>
        <v/>
      </c>
      <c r="R8" s="20" t="str">
        <f>IFERROR(IF(LEN(H8)=0,"",IF(LEN(H8)-LEN(SUBSTITUTE(H8,"@",""))&lt;&gt;1,"Erreur @",""))&amp;IF(LEN(H8)-SUMPRODUCT((LEN(H8)-LEN(SUBSTITUTE(H8,Lexique!$G$2:$G$41,""))))&gt;0,"Caractère interdit","")&amp;IF(LEN(H8)=0,"",IF(LEN(H8)-SEARCH("µ",SUBSTITUTE(H8,".","µ",LEN(H8)-LEN(SUBSTITUTE(H8,".",""))))+1&lt;3,"Erreur terminaison","")),"Erreur")</f>
        <v/>
      </c>
      <c r="S8" s="20" t="str">
        <f>IFERROR(IF(LEN(I8)=0,"",IF(LEN(I8)-LEN(SUBSTITUTE(I8,"@",""))&lt;&gt;1,"Erreur @",""))&amp;IF(LEN(I8)-SUMPRODUCT((LEN(I8)-LEN(SUBSTITUTE(I8,Lexique!$G$2:$G$41,""))))&gt;0,"Caractère interdit","")&amp;IF(LEN(I8)=0,"",IF(LEN(I8)-SEARCH("µ",SUBSTITUTE(I8,".","µ",LEN(I8)-LEN(SUBSTITUTE(I8,".",""))))+1&lt;3,"Erreur terminaison","")),"Erreur")</f>
        <v/>
      </c>
      <c r="T8" s="20" t="str">
        <f>IFERROR(IF(LEN(J8)=0,"",IF(LEN(J8)-LEN(SUBSTITUTE(J8,"@",""))&lt;&gt;1,"Erreur @",""))&amp;IF(LEN(J8)-SUMPRODUCT((LEN(J8)-LEN(SUBSTITUTE(J8,Lexique!$G$2:$G$41,""))))&gt;0,"Caractère interdit","")&amp;IF(LEN(J8)=0,"",IF(LEN(J8)-SEARCH("µ",SUBSTITUTE(J8,".","µ",LEN(J8)-LEN(SUBSTITUTE(J8,".",""))))+1&lt;3,"Erreur terminaison","")),"Erreur")</f>
        <v/>
      </c>
      <c r="U8" s="20" t="b">
        <f>OR(O11&lt;&gt;"",P11&lt;&gt;"",Q11&lt;&gt;"",R11&lt;&gt;"",S11&lt;&gt;"",T11&lt;&gt;"")</f>
        <v>0</v>
      </c>
      <c r="W8" s="20" t="str" cm="1">
        <f t="array" ref="W8">IF(INDEX(ListeCIL!D:D,ROW(),1)=0,"",INDEX(ListeCIL!D:D,ROW(),1))</f>
        <v>CA25FM</v>
      </c>
      <c r="X8" s="20">
        <f t="shared" si="1"/>
        <v>8</v>
      </c>
      <c r="Z8" s="20">
        <f>MATCH(AC8,CodesPays!B:B,0)</f>
        <v>8</v>
      </c>
      <c r="AA8" s="20">
        <f>INDEX(CodesPays!G:G,Z8,1)</f>
        <v>0</v>
      </c>
      <c r="AB8" s="20" t="str">
        <f>CONCATENATE(INDEX(CodesPays!O6:V6,1,$Z$3*2-1),IF(AA8=0,"",CONCATENATE(" - ",AA8)))</f>
        <v>Angola</v>
      </c>
      <c r="AC8" s="20" t="str">
        <f>INDEX(CodesPays!O6:V6,1,$Z$3*2)</f>
        <v>AO</v>
      </c>
    </row>
    <row r="9" spans="1:29" ht="48.6" customHeight="1" x14ac:dyDescent="0.25">
      <c r="B9" s="58"/>
      <c r="C9" s="40" t="str">
        <f>IF(U6,INDEX(Lexique!B:E,R$6,1),INDEX(Lexique!B:E,M9,$N$3))</f>
        <v>OPTIONAL : Other e-mail address to which information concerning the participation should be sent (Please ONLY ONE e-mail address per cell)</v>
      </c>
      <c r="D9" s="40"/>
      <c r="E9" s="26"/>
      <c r="F9" s="35"/>
      <c r="G9" s="35"/>
      <c r="H9" s="35"/>
      <c r="I9" s="35"/>
      <c r="J9" s="35"/>
      <c r="L9" s="20" t="s">
        <v>1170</v>
      </c>
      <c r="M9" s="20">
        <f>MATCH(L9,Lexique!A:A,0)</f>
        <v>9</v>
      </c>
      <c r="N9" s="20">
        <f t="shared" si="0"/>
        <v>1</v>
      </c>
      <c r="O9" s="20" t="str">
        <f>IFERROR(IF(LEN(E9)=0,"",IF(LEN(E9)-LEN(SUBSTITUTE(E9,"@",""))&lt;&gt;1,"Erreur @",""))&amp;IF(LEN(E9)-SUMPRODUCT((LEN(E9)-LEN(SUBSTITUTE(E9,Lexique!$G$2:$G$41,""))))&gt;0,"Caractère interdit","")&amp;IF(LEN(E9)=0,"",IF(LEN(E9)-SEARCH("µ",SUBSTITUTE(E9,".","µ",LEN(E9)-LEN(SUBSTITUTE(E9,".",""))))+1&lt;3,"Erreur terminaison","")),"Erreur")</f>
        <v/>
      </c>
      <c r="P9" s="20" t="str">
        <f>IFERROR(IF(LEN(F9)=0,"",IF(LEN(F9)-LEN(SUBSTITUTE(F9,"@",""))&lt;&gt;1,"Erreur @",""))&amp;IF(LEN(F9)-SUMPRODUCT((LEN(F9)-LEN(SUBSTITUTE(F9,Lexique!$G$2:$G$41,""))))&gt;0,"Caractère interdit","")&amp;IF(LEN(F9)=0,"",IF(LEN(F9)-SEARCH("µ",SUBSTITUTE(F9,".","µ",LEN(F9)-LEN(SUBSTITUTE(F9,".",""))))+1&lt;3,"Erreur terminaison","")),"Erreur")</f>
        <v/>
      </c>
      <c r="Q9" s="20" t="str">
        <f>IFERROR(IF(LEN(G9)=0,"",IF(LEN(G9)-LEN(SUBSTITUTE(G9,"@",""))&lt;&gt;1,"Erreur @",""))&amp;IF(LEN(G9)-SUMPRODUCT((LEN(G9)-LEN(SUBSTITUTE(G9,Lexique!$G$2:$G$41,""))))&gt;0,"Caractère interdit","")&amp;IF(LEN(G9)=0,"",IF(LEN(G9)-SEARCH("µ",SUBSTITUTE(G9,".","µ",LEN(G9)-LEN(SUBSTITUTE(G9,".",""))))+1&lt;3,"Erreur terminaison","")),"Erreur")</f>
        <v/>
      </c>
      <c r="R9" s="20" t="str">
        <f>IFERROR(IF(LEN(H9)=0,"",IF(LEN(H9)-LEN(SUBSTITUTE(H9,"@",""))&lt;&gt;1,"Erreur @",""))&amp;IF(LEN(H9)-SUMPRODUCT((LEN(H9)-LEN(SUBSTITUTE(H9,Lexique!$G$2:$G$41,""))))&gt;0,"Caractère interdit","")&amp;IF(LEN(H9)=0,"",IF(LEN(H9)-SEARCH("µ",SUBSTITUTE(H9,".","µ",LEN(H9)-LEN(SUBSTITUTE(H9,".",""))))+1&lt;3,"Erreur terminaison","")),"Erreur")</f>
        <v/>
      </c>
      <c r="S9" s="20" t="str">
        <f>IFERROR(IF(LEN(I9)=0,"",IF(LEN(I9)-LEN(SUBSTITUTE(I9,"@",""))&lt;&gt;1,"Erreur @",""))&amp;IF(LEN(I9)-SUMPRODUCT((LEN(I9)-LEN(SUBSTITUTE(I9,Lexique!$G$2:$G$41,""))))&gt;0,"Caractère interdit","")&amp;IF(LEN(I9)=0,"",IF(LEN(I9)-SEARCH("µ",SUBSTITUTE(I9,".","µ",LEN(I9)-LEN(SUBSTITUTE(I9,".",""))))+1&lt;3,"Erreur terminaison","")),"Erreur")</f>
        <v/>
      </c>
      <c r="T9" s="20" t="str">
        <f>IFERROR(IF(LEN(J9)=0,"",IF(LEN(J9)-LEN(SUBSTITUTE(J9,"@",""))&lt;&gt;1,"Erreur @",""))&amp;IF(LEN(J9)-SUMPRODUCT((LEN(J9)-LEN(SUBSTITUTE(J9,Lexique!$G$2:$G$41,""))))&gt;0,"Caractère interdit","")&amp;IF(LEN(J9)=0,"",IF(LEN(J9)-SEARCH("µ",SUBSTITUTE(J9,".","µ",LEN(J9)-LEN(SUBSTITUTE(J9,".",""))))+1&lt;3,"Erreur terminaison","")),"Erreur")</f>
        <v/>
      </c>
      <c r="W9" s="20" t="str" cm="1">
        <f t="array" ref="W9">IF(INDEX(ListeCIL!D:D,ROW(),1)=0,"",INDEX(ListeCIL!D:D,ROW(),1))</f>
        <v>CA25FS</v>
      </c>
      <c r="X9" s="20">
        <f t="shared" si="1"/>
        <v>9</v>
      </c>
      <c r="Z9" s="20">
        <f>MATCH(AC9,CodesPays!B:B,0)</f>
        <v>5</v>
      </c>
      <c r="AA9" s="20">
        <f>INDEX(CodesPays!G:G,Z9,1)</f>
        <v>0</v>
      </c>
      <c r="AB9" s="20" t="str">
        <f>CONCATENATE(INDEX(CodesPays!O7:V7,1,$Z$3*2-1),IF(AA9=0,"",CONCATENATE(" - ",AA9)))</f>
        <v>Antigua and Barbuda</v>
      </c>
      <c r="AC9" s="20" t="str">
        <f>INDEX(CodesPays!O7:V7,1,$Z$3*2)</f>
        <v>AG</v>
      </c>
    </row>
    <row r="10" spans="1:29" ht="48.6" customHeight="1" x14ac:dyDescent="0.25">
      <c r="B10" s="58"/>
      <c r="C10" s="40" t="str">
        <f>IF(U7,INDEX(Lexique!B:E,R$6,1),INDEX(Lexique!B:E,M10,$N$3))</f>
        <v>OPTIONAL : Other e-mail address to which information concerning the participation should be sent (Please ONLY ONE e-mail address per cell)</v>
      </c>
      <c r="D10" s="40"/>
      <c r="E10" s="26"/>
      <c r="F10" s="35"/>
      <c r="G10" s="35"/>
      <c r="H10" s="35"/>
      <c r="I10" s="35"/>
      <c r="J10" s="35"/>
      <c r="L10" s="20" t="s">
        <v>1170</v>
      </c>
      <c r="M10" s="20">
        <f>MATCH(L10,Lexique!A:A,0)</f>
        <v>9</v>
      </c>
      <c r="N10" s="20">
        <f t="shared" si="0"/>
        <v>1</v>
      </c>
      <c r="O10" s="20" t="str">
        <f>IFERROR(IF(LEN(E10)=0,"",IF(LEN(E10)-LEN(SUBSTITUTE(E10,"@",""))&lt;&gt;1,"Erreur @",""))&amp;IF(LEN(E10)-SUMPRODUCT((LEN(E10)-LEN(SUBSTITUTE(E10,Lexique!$G$2:$G$41,""))))&gt;0,"Caractère interdit","")&amp;IF(LEN(E10)=0,"",IF(LEN(E10)-SEARCH("µ",SUBSTITUTE(E10,".","µ",LEN(E10)-LEN(SUBSTITUTE(E10,".",""))))+1&lt;3,"Erreur terminaison","")),"Erreur")</f>
        <v/>
      </c>
      <c r="P10" s="20" t="str">
        <f>IFERROR(IF(LEN(F10)=0,"",IF(LEN(F10)-LEN(SUBSTITUTE(F10,"@",""))&lt;&gt;1,"Erreur @",""))&amp;IF(LEN(F10)-SUMPRODUCT((LEN(F10)-LEN(SUBSTITUTE(F10,Lexique!$G$2:$G$41,""))))&gt;0,"Caractère interdit","")&amp;IF(LEN(F10)=0,"",IF(LEN(F10)-SEARCH("µ",SUBSTITUTE(F10,".","µ",LEN(F10)-LEN(SUBSTITUTE(F10,".",""))))+1&lt;3,"Erreur terminaison","")),"Erreur")</f>
        <v/>
      </c>
      <c r="Q10" s="20" t="str">
        <f>IFERROR(IF(LEN(G10)=0,"",IF(LEN(G10)-LEN(SUBSTITUTE(G10,"@",""))&lt;&gt;1,"Erreur @",""))&amp;IF(LEN(G10)-SUMPRODUCT((LEN(G10)-LEN(SUBSTITUTE(G10,Lexique!$G$2:$G$41,""))))&gt;0,"Caractère interdit","")&amp;IF(LEN(G10)=0,"",IF(LEN(G10)-SEARCH("µ",SUBSTITUTE(G10,".","µ",LEN(G10)-LEN(SUBSTITUTE(G10,".",""))))+1&lt;3,"Erreur terminaison","")),"Erreur")</f>
        <v/>
      </c>
      <c r="R10" s="20" t="str">
        <f>IFERROR(IF(LEN(H10)=0,"",IF(LEN(H10)-LEN(SUBSTITUTE(H10,"@",""))&lt;&gt;1,"Erreur @",""))&amp;IF(LEN(H10)-SUMPRODUCT((LEN(H10)-LEN(SUBSTITUTE(H10,Lexique!$G$2:$G$41,""))))&gt;0,"Caractère interdit","")&amp;IF(LEN(H10)=0,"",IF(LEN(H10)-SEARCH("µ",SUBSTITUTE(H10,".","µ",LEN(H10)-LEN(SUBSTITUTE(H10,".",""))))+1&lt;3,"Erreur terminaison","")),"Erreur")</f>
        <v/>
      </c>
      <c r="S10" s="20" t="str">
        <f>IFERROR(IF(LEN(I10)=0,"",IF(LEN(I10)-LEN(SUBSTITUTE(I10,"@",""))&lt;&gt;1,"Erreur @",""))&amp;IF(LEN(I10)-SUMPRODUCT((LEN(I10)-LEN(SUBSTITUTE(I10,Lexique!$G$2:$G$41,""))))&gt;0,"Caractère interdit","")&amp;IF(LEN(I10)=0,"",IF(LEN(I10)-SEARCH("µ",SUBSTITUTE(I10,".","µ",LEN(I10)-LEN(SUBSTITUTE(I10,".",""))))+1&lt;3,"Erreur terminaison","")),"Erreur")</f>
        <v/>
      </c>
      <c r="T10" s="20" t="str">
        <f>IFERROR(IF(LEN(J10)=0,"",IF(LEN(J10)-LEN(SUBSTITUTE(J10,"@",""))&lt;&gt;1,"Erreur @",""))&amp;IF(LEN(J10)-SUMPRODUCT((LEN(J10)-LEN(SUBSTITUTE(J10,Lexique!$G$2:$G$41,""))))&gt;0,"Caractère interdit","")&amp;IF(LEN(J10)=0,"",IF(LEN(J10)-SEARCH("µ",SUBSTITUTE(J10,".","µ",LEN(J10)-LEN(SUBSTITUTE(J10,".",""))))+1&lt;3,"Erreur terminaison","")),"Erreur")</f>
        <v/>
      </c>
      <c r="W10" s="20" t="str" cm="1">
        <f t="array" ref="W10">IF(INDEX(ListeCIL!D:D,ROW(),1)=0,"",INDEX(ListeCIL!D:D,ROW(),1))</f>
        <v>CA25FC</v>
      </c>
      <c r="X10" s="20">
        <f t="shared" si="1"/>
        <v>10</v>
      </c>
      <c r="Z10" s="20">
        <f>MATCH(AC10,CodesPays!B:B,0)</f>
        <v>9</v>
      </c>
      <c r="AA10" s="20">
        <f>INDEX(CodesPays!G:G,Z10,1)</f>
        <v>0</v>
      </c>
      <c r="AB10" s="20" t="str">
        <f>CONCATENATE(INDEX(CodesPays!O8:V8,1,$Z$3*2-1),IF(AA10=0,"",CONCATENATE(" - ",AA10)))</f>
        <v>Argentina</v>
      </c>
      <c r="AC10" s="20" t="str">
        <f>INDEX(CodesPays!O8:V8,1,$Z$3*2)</f>
        <v>AR</v>
      </c>
    </row>
    <row r="11" spans="1:29" ht="48.6" customHeight="1" x14ac:dyDescent="0.25">
      <c r="A11" s="20"/>
      <c r="B11" s="58"/>
      <c r="C11" s="40" t="str">
        <f>IF(U8,INDEX(Lexique!B:E,R$6,1),INDEX(Lexique!B:E,M11,$N$3))</f>
        <v>OPTIONAL : Other e-mail address to which information concerning the participation should be sent (Please ONLY ONE e-mail address per cell)</v>
      </c>
      <c r="D11" s="40"/>
      <c r="E11" s="26"/>
      <c r="F11" s="35"/>
      <c r="G11" s="35"/>
      <c r="H11" s="35"/>
      <c r="I11" s="35"/>
      <c r="J11" s="35"/>
      <c r="L11" s="20" t="s">
        <v>1170</v>
      </c>
      <c r="M11" s="20">
        <f>MATCH(L11,Lexique!A:A,0)</f>
        <v>9</v>
      </c>
      <c r="N11" s="20">
        <f t="shared" si="0"/>
        <v>1</v>
      </c>
      <c r="O11" s="20" t="str">
        <f>IFERROR(IF(LEN(E11)=0,"",IF(LEN(E11)-LEN(SUBSTITUTE(E11,"@",""))&lt;&gt;1,"Erreur @",""))&amp;IF(LEN(E11)-SUMPRODUCT((LEN(E11)-LEN(SUBSTITUTE(E11,Lexique!$G$2:$G$41,""))))&gt;0,"Caractère interdit","")&amp;IF(LEN(E11)=0,"",IF(LEN(E11)-SEARCH("µ",SUBSTITUTE(E11,".","µ",LEN(E11)-LEN(SUBSTITUTE(E11,".",""))))+1&lt;3,"Erreur terminaison","")),"Erreur")</f>
        <v/>
      </c>
      <c r="P11" s="20" t="str">
        <f>IFERROR(IF(LEN(F11)=0,"",IF(LEN(F11)-LEN(SUBSTITUTE(F11,"@",""))&lt;&gt;1,"Erreur @",""))&amp;IF(LEN(F11)-SUMPRODUCT((LEN(F11)-LEN(SUBSTITUTE(F11,Lexique!$G$2:$G$41,""))))&gt;0,"Caractère interdit","")&amp;IF(LEN(F11)=0,"",IF(LEN(F11)-SEARCH("µ",SUBSTITUTE(F11,".","µ",LEN(F11)-LEN(SUBSTITUTE(F11,".",""))))+1&lt;3,"Erreur terminaison","")),"Erreur")</f>
        <v/>
      </c>
      <c r="Q11" s="20" t="str">
        <f>IFERROR(IF(LEN(G11)=0,"",IF(LEN(G11)-LEN(SUBSTITUTE(G11,"@",""))&lt;&gt;1,"Erreur @",""))&amp;IF(LEN(G11)-SUMPRODUCT((LEN(G11)-LEN(SUBSTITUTE(G11,Lexique!$G$2:$G$41,""))))&gt;0,"Caractère interdit","")&amp;IF(LEN(G11)=0,"",IF(LEN(G11)-SEARCH("µ",SUBSTITUTE(G11,".","µ",LEN(G11)-LEN(SUBSTITUTE(G11,".",""))))+1&lt;3,"Erreur terminaison","")),"Erreur")</f>
        <v/>
      </c>
      <c r="R11" s="20" t="str">
        <f>IFERROR(IF(LEN(H11)=0,"",IF(LEN(H11)-LEN(SUBSTITUTE(H11,"@",""))&lt;&gt;1,"Erreur @",""))&amp;IF(LEN(H11)-SUMPRODUCT((LEN(H11)-LEN(SUBSTITUTE(H11,Lexique!$G$2:$G$41,""))))&gt;0,"Caractère interdit","")&amp;IF(LEN(H11)=0,"",IF(LEN(H11)-SEARCH("µ",SUBSTITUTE(H11,".","µ",LEN(H11)-LEN(SUBSTITUTE(H11,".",""))))+1&lt;3,"Erreur terminaison","")),"Erreur")</f>
        <v/>
      </c>
      <c r="S11" s="20" t="str">
        <f>IFERROR(IF(LEN(I11)=0,"",IF(LEN(I11)-LEN(SUBSTITUTE(I11,"@",""))&lt;&gt;1,"Erreur @",""))&amp;IF(LEN(I11)-SUMPRODUCT((LEN(I11)-LEN(SUBSTITUTE(I11,Lexique!$G$2:$G$41,""))))&gt;0,"Caractère interdit","")&amp;IF(LEN(I11)=0,"",IF(LEN(I11)-SEARCH("µ",SUBSTITUTE(I11,".","µ",LEN(I11)-LEN(SUBSTITUTE(I11,".",""))))+1&lt;3,"Erreur terminaison","")),"Erreur")</f>
        <v/>
      </c>
      <c r="T11" s="20" t="str">
        <f>IFERROR(IF(LEN(J11)=0,"",IF(LEN(J11)-LEN(SUBSTITUTE(J11,"@",""))&lt;&gt;1,"Erreur @",""))&amp;IF(LEN(J11)-SUMPRODUCT((LEN(J11)-LEN(SUBSTITUTE(J11,Lexique!$G$2:$G$41,""))))&gt;0,"Caractère interdit","")&amp;IF(LEN(J11)=0,"",IF(LEN(J11)-SEARCH("µ",SUBSTITUTE(J11,".","µ",LEN(J11)-LEN(SUBSTITUTE(J11,".",""))))+1&lt;3,"Erreur terminaison","")),"Erreur")</f>
        <v/>
      </c>
      <c r="W11" s="20" t="str" cm="1">
        <f t="array" ref="W11">IF(INDEX(ListeCIL!D:D,ROW(),1)=0,"",INDEX(ListeCIL!D:D,ROW(),1))</f>
        <v>CA-X-FT</v>
      </c>
      <c r="X11" s="20">
        <f t="shared" si="1"/>
        <v>11</v>
      </c>
      <c r="Z11" s="20">
        <f>MATCH(AC11,CodesPays!B:B,0)</f>
        <v>7</v>
      </c>
      <c r="AA11" s="20" t="str">
        <f>INDEX(CodesPays!G:G,Z11,1)</f>
        <v>Հայաստան</v>
      </c>
      <c r="AB11" s="20" t="str">
        <f>CONCATENATE(INDEX(CodesPays!O9:V9,1,$Z$3*2-1),IF(AA11=0,"",CONCATENATE(" - ",AA11)))</f>
        <v>Armenia - Հայաստան</v>
      </c>
      <c r="AC11" s="20" t="str">
        <f>INDEX(CodesPays!O9:V9,1,$Z$3*2)</f>
        <v>AM</v>
      </c>
    </row>
    <row r="12" spans="1:29" ht="33" customHeight="1" x14ac:dyDescent="0.25">
      <c r="A12" s="20"/>
      <c r="B12" s="1"/>
      <c r="C12" s="60" t="str" cm="1">
        <f t="array" ref="C12">INDEX(Lexique!B:E,M12,$N$3)</f>
        <v>Information required for invoicing</v>
      </c>
      <c r="D12" s="60"/>
      <c r="E12" s="60"/>
      <c r="F12" s="60"/>
      <c r="G12" s="60"/>
      <c r="H12" s="60"/>
      <c r="I12" s="60"/>
      <c r="J12" s="60"/>
      <c r="L12" s="20" t="s">
        <v>1688</v>
      </c>
      <c r="M12" s="20">
        <f>MATCH(L12,Lexique!A:A,0)</f>
        <v>85</v>
      </c>
      <c r="N12" s="20">
        <f t="shared" si="0"/>
        <v>1</v>
      </c>
      <c r="W12" s="20" t="str" cm="1">
        <f t="array" ref="W12">IF(INDEX(ListeCIL!D:D,ROW(),1)=0,"",INDEX(ListeCIL!D:D,ROW(),1))</f>
        <v>CA25FV</v>
      </c>
      <c r="X12" s="20">
        <f t="shared" si="1"/>
        <v>12</v>
      </c>
      <c r="Z12" s="20">
        <f>MATCH(AC12,CodesPays!B:B,0)</f>
        <v>11</v>
      </c>
      <c r="AA12" s="20">
        <f>INDEX(CodesPays!G:G,Z12,1)</f>
        <v>0</v>
      </c>
      <c r="AB12" s="20" t="str">
        <f>CONCATENATE(INDEX(CodesPays!O10:V10,1,$Z$3*2-1),IF(AA12=0,"",CONCATENATE(" - ",AA12)))</f>
        <v>Australia</v>
      </c>
      <c r="AC12" s="20" t="str">
        <f>INDEX(CodesPays!O10:V10,1,$Z$3*2)</f>
        <v>AU</v>
      </c>
    </row>
    <row r="13" spans="1:29" ht="30.6" customHeight="1" x14ac:dyDescent="0.25">
      <c r="A13" s="20"/>
      <c r="B13" s="58" t="str" cm="1">
        <f t="array" ref="B13">INDEX(Lexique!B:E,88,$N$3)</f>
        <v>Invoicing</v>
      </c>
      <c r="C13" s="40" t="str" cm="1">
        <f t="array" ref="C13">INDEX(Lexique!B:E,M13,$N$3)</f>
        <v>Name of the laboratory customer</v>
      </c>
      <c r="D13" s="40"/>
      <c r="E13" s="17"/>
      <c r="F13" s="35"/>
      <c r="G13" s="35"/>
      <c r="H13" s="35"/>
      <c r="I13" s="35"/>
      <c r="J13" s="35"/>
      <c r="L13" s="20" t="s">
        <v>96</v>
      </c>
      <c r="M13" s="20">
        <f>MATCH(L13,Lexique!A:A,0)</f>
        <v>11</v>
      </c>
      <c r="N13" s="20">
        <f t="shared" si="0"/>
        <v>1</v>
      </c>
      <c r="W13" s="20" t="str" cm="1">
        <f t="array" ref="W13">IF(INDEX(ListeCIL!D:D,ROW(),1)=0,"",INDEX(ListeCIL!D:D,ROW(),1))</f>
        <v>CA-X-FN</v>
      </c>
      <c r="X13" s="20">
        <f t="shared" si="1"/>
        <v>13</v>
      </c>
      <c r="Z13" s="20">
        <f>MATCH(AC13,CodesPays!B:B,0)</f>
        <v>10</v>
      </c>
      <c r="AA13" s="20">
        <f>INDEX(CodesPays!G:G,Z13,1)</f>
        <v>0</v>
      </c>
      <c r="AB13" s="20" t="str">
        <f>CONCATENATE(INDEX(CodesPays!O11:V11,1,$Z$3*2-1),IF(AA13=0,"",CONCATENATE(" - ",AA13)))</f>
        <v>Austria</v>
      </c>
      <c r="AC13" s="20" t="str">
        <f>INDEX(CodesPays!O11:V11,1,$Z$3*2)</f>
        <v>AT</v>
      </c>
    </row>
    <row r="14" spans="1:29" ht="30.6" customHeight="1" x14ac:dyDescent="0.25">
      <c r="B14" s="58"/>
      <c r="C14" s="40" t="str" cm="1">
        <f t="array" ref="C14">INDEX(Lexique!B:E,M14,$N$3)</f>
        <v>Address of the customer</v>
      </c>
      <c r="D14" s="40"/>
      <c r="E14" s="17"/>
      <c r="F14" s="35"/>
      <c r="G14" s="35"/>
      <c r="H14" s="35"/>
      <c r="I14" s="35"/>
      <c r="J14" s="35"/>
      <c r="L14" s="20" t="s">
        <v>98</v>
      </c>
      <c r="M14" s="20">
        <f>MATCH(L14,Lexique!A:A,0)</f>
        <v>12</v>
      </c>
      <c r="N14" s="20">
        <f t="shared" si="0"/>
        <v>1</v>
      </c>
      <c r="W14" s="20" t="str" cm="1">
        <f t="array" ref="W14">IF(INDEX(ListeCIL!D:D,ROW(),1)=0,"",INDEX(ListeCIL!D:D,ROW(),1))</f>
        <v>CA-X-FE</v>
      </c>
      <c r="X14" s="20">
        <f t="shared" si="1"/>
        <v>14</v>
      </c>
      <c r="Z14" s="20">
        <f>MATCH(AC14,CodesPays!B:B,0)</f>
        <v>12</v>
      </c>
      <c r="AA14" s="20" t="str">
        <f>INDEX(CodesPays!G:G,Z14,1)</f>
        <v>Azərbaycan Respublikası</v>
      </c>
      <c r="AB14" s="20" t="str">
        <f>CONCATENATE(INDEX(CodesPays!O12:V12,1,$Z$3*2-1),IF(AA14=0,"",CONCATENATE(" - ",AA14)))</f>
        <v>Azerbaijan - Azərbaycan Respublikası</v>
      </c>
      <c r="AC14" s="20" t="str">
        <f>INDEX(CodesPays!O12:V12,1,$Z$3*2)</f>
        <v>AZ</v>
      </c>
    </row>
    <row r="15" spans="1:29" ht="30.6" customHeight="1" x14ac:dyDescent="0.25">
      <c r="B15" s="58"/>
      <c r="C15" s="40" t="str" cm="1">
        <f t="array" ref="C15">INDEX(Lexique!B:E,M15,$N$3)</f>
        <v>Address of the customer (2ⁿᵈ part)</v>
      </c>
      <c r="D15" s="40"/>
      <c r="E15" s="17"/>
      <c r="F15" s="35"/>
      <c r="G15" s="35"/>
      <c r="H15" s="35"/>
      <c r="I15" s="35"/>
      <c r="J15" s="35"/>
      <c r="L15" s="20" t="s">
        <v>97</v>
      </c>
      <c r="M15" s="20">
        <f>MATCH(L15,Lexique!A:A,0)</f>
        <v>13</v>
      </c>
      <c r="N15" s="20">
        <f t="shared" si="0"/>
        <v>1</v>
      </c>
      <c r="W15" s="20" t="str" cm="1">
        <f t="array" ref="W15">IF(INDEX(ListeCIL!D:D,ROW(),1)=0,"",INDEX(ListeCIL!D:D,ROW(),1))</f>
        <v>ME25NS</v>
      </c>
      <c r="X15" s="20">
        <f t="shared" si="1"/>
        <v>15</v>
      </c>
      <c r="Z15" s="20">
        <f>MATCH(AC15,CodesPays!B:B,0)</f>
        <v>25</v>
      </c>
      <c r="AA15" s="20">
        <f>INDEX(CodesPays!G:G,Z15,1)</f>
        <v>0</v>
      </c>
      <c r="AB15" s="20" t="str">
        <f>CONCATENATE(INDEX(CodesPays!O13:V13,1,$Z$3*2-1),IF(AA15=0,"",CONCATENATE(" - ",AA15)))</f>
        <v>Bahamas</v>
      </c>
      <c r="AC15" s="20" t="str">
        <f>INDEX(CodesPays!O13:V13,1,$Z$3*2)</f>
        <v>BS</v>
      </c>
    </row>
    <row r="16" spans="1:29" ht="30.6" customHeight="1" x14ac:dyDescent="0.25">
      <c r="B16" s="58"/>
      <c r="C16" s="40" t="str" cm="1">
        <f t="array" ref="C16">INDEX(Lexique!B:E,M16,$N$3)</f>
        <v>ZIP code of the customer</v>
      </c>
      <c r="D16" s="40"/>
      <c r="E16" s="27"/>
      <c r="F16" s="37"/>
      <c r="G16" s="37"/>
      <c r="H16" s="37"/>
      <c r="I16" s="37"/>
      <c r="J16" s="37"/>
      <c r="L16" s="20" t="s">
        <v>99</v>
      </c>
      <c r="M16" s="20">
        <f>MATCH(L16,Lexique!A:A,0)</f>
        <v>14</v>
      </c>
      <c r="N16" s="20">
        <f t="shared" si="0"/>
        <v>1</v>
      </c>
      <c r="W16" s="20" t="str" cm="1">
        <f t="array" ref="W16">IF(INDEX(ListeCIL!D:D,ROW(),1)=0,"",INDEX(ListeCIL!D:D,ROW(),1))</f>
        <v>ME25SS</v>
      </c>
      <c r="X16" s="20">
        <f t="shared" si="1"/>
        <v>16</v>
      </c>
      <c r="Z16" s="20">
        <f>MATCH(AC16,CodesPays!B:B,0)</f>
        <v>19</v>
      </c>
      <c r="AA16" s="20" t="str">
        <f>INDEX(CodesPays!G:G,Z16,1)</f>
        <v>مملكة البحرين</v>
      </c>
      <c r="AB16" s="20" t="str">
        <f>CONCATENATE(INDEX(CodesPays!O14:V14,1,$Z$3*2-1),IF(AA16=0,"",CONCATENATE(" - ",AA16)))</f>
        <v>Bahrain - مملكة البحرين</v>
      </c>
      <c r="AC16" s="20" t="str">
        <f>INDEX(CodesPays!O14:V14,1,$Z$3*2)</f>
        <v>BH</v>
      </c>
    </row>
    <row r="17" spans="2:29" ht="30.6" customHeight="1" x14ac:dyDescent="0.25">
      <c r="B17" s="58"/>
      <c r="C17" s="40" t="str" cm="1">
        <f t="array" ref="C17">INDEX(Lexique!B:E,M17,$N$3)</f>
        <v>City of the customer</v>
      </c>
      <c r="D17" s="40"/>
      <c r="E17" s="17"/>
      <c r="F17" s="35"/>
      <c r="G17" s="35"/>
      <c r="H17" s="35"/>
      <c r="I17" s="35"/>
      <c r="J17" s="35"/>
      <c r="L17" s="20" t="s">
        <v>100</v>
      </c>
      <c r="M17" s="20">
        <f>MATCH(L17,Lexique!A:A,0)</f>
        <v>15</v>
      </c>
      <c r="N17" s="20">
        <f t="shared" si="0"/>
        <v>1</v>
      </c>
      <c r="O17" s="20" t="str">
        <f>IFERROR(IF(LEN(E21)=0,"",IF(LEN(E21)-LEN(SUBSTITUTE(E21,"@",""))&lt;&gt;1,"Erreur @",""))&amp;IF(LEN(E21)-SUMPRODUCT((LEN(E21)-LEN(SUBSTITUTE(E21,Lexique!$G$2:$G$41,""))))&gt;0,"Caractère interdit","")&amp;IF(LEN(E21)=0,"",IF(LEN(E21)-SEARCH("µ",SUBSTITUTE(E21,".","µ",LEN(E21)-LEN(SUBSTITUTE(E21,".",""))))+1&lt;3,"Erreur terminaison","")),"Erreur")</f>
        <v/>
      </c>
      <c r="P17" s="20" t="str">
        <f>IFERROR(IF(LEN(F21)=0,"",IF(LEN(F21)-LEN(SUBSTITUTE(F21,"@",""))&lt;&gt;1,"Erreur @",""))&amp;IF(LEN(F21)-SUMPRODUCT((LEN(F21)-LEN(SUBSTITUTE(F21,Lexique!$G$2:$G$41,""))))&gt;0,"Caractère interdit","")&amp;IF(LEN(F21)=0,"",IF(LEN(F21)-SEARCH("µ",SUBSTITUTE(F21,".","µ",LEN(F21)-LEN(SUBSTITUTE(F21,".",""))))+1&lt;3,"Erreur terminaison","")),"Erreur")</f>
        <v/>
      </c>
      <c r="Q17" s="20" t="str">
        <f>IFERROR(IF(LEN(G21)=0,"",IF(LEN(G21)-LEN(SUBSTITUTE(G21,"@",""))&lt;&gt;1,"Erreur @",""))&amp;IF(LEN(G21)-SUMPRODUCT((LEN(G21)-LEN(SUBSTITUTE(G21,Lexique!$G$2:$G$41,""))))&gt;0,"Caractère interdit","")&amp;IF(LEN(G21)=0,"",IF(LEN(G21)-SEARCH("µ",SUBSTITUTE(G21,".","µ",LEN(G21)-LEN(SUBSTITUTE(G21,".",""))))+1&lt;3,"Erreur terminaison","")),"Erreur")</f>
        <v/>
      </c>
      <c r="R17" s="20" t="str">
        <f>IFERROR(IF(LEN(H21)=0,"",IF(LEN(H21)-LEN(SUBSTITUTE(H21,"@",""))&lt;&gt;1,"Erreur @",""))&amp;IF(LEN(H21)-SUMPRODUCT((LEN(H21)-LEN(SUBSTITUTE(H21,Lexique!$G$2:$G$41,""))))&gt;0,"Caractère interdit","")&amp;IF(LEN(H21)=0,"",IF(LEN(H21)-SEARCH("µ",SUBSTITUTE(H21,".","µ",LEN(H21)-LEN(SUBSTITUTE(H21,".",""))))+1&lt;3,"Erreur terminaison","")),"Erreur")</f>
        <v/>
      </c>
      <c r="S17" s="20" t="str">
        <f>IFERROR(IF(LEN(I21)=0,"",IF(LEN(I21)-LEN(SUBSTITUTE(I21,"@",""))&lt;&gt;1,"Erreur @",""))&amp;IF(LEN(I21)-SUMPRODUCT((LEN(I21)-LEN(SUBSTITUTE(I21,Lexique!$G$2:$G$41,""))))&gt;0,"Caractère interdit","")&amp;IF(LEN(I21)=0,"",IF(LEN(I21)-SEARCH("µ",SUBSTITUTE(I21,".","µ",LEN(I21)-LEN(SUBSTITUTE(I21,".",""))))+1&lt;3,"Erreur terminaison","")),"Erreur")</f>
        <v/>
      </c>
      <c r="T17" s="20" t="str">
        <f>IFERROR(IF(LEN(J21)=0,"",IF(LEN(J21)-LEN(SUBSTITUTE(J21,"@",""))&lt;&gt;1,"Erreur @",""))&amp;IF(LEN(J21)-SUMPRODUCT((LEN(J21)-LEN(SUBSTITUTE(J21,Lexique!$G$2:$G$41,""))))&gt;0,"Caractère interdit","")&amp;IF(LEN(J21)=0,"",IF(LEN(J21)-SEARCH("µ",SUBSTITUTE(J21,".","µ",LEN(J21)-LEN(SUBSTITUTE(J21,".",""))))+1&lt;3,"Erreur terminaison","")),"Erreur")</f>
        <v/>
      </c>
      <c r="U17" s="20" t="b">
        <f t="shared" ref="U17" si="2">OR(O17&lt;&gt;"",P17&lt;&gt;"",Q17&lt;&gt;"",R17&lt;&gt;"",S17&lt;&gt;"",T17&lt;&gt;"")</f>
        <v>0</v>
      </c>
      <c r="W17" s="20" t="str" cm="1">
        <f t="array" ref="W17">IF(INDEX(ListeCIL!D:D,ROW(),1)=0,"",INDEX(ListeCIL!D:D,ROW(),1))</f>
        <v>ME-X-CA</v>
      </c>
      <c r="X17" s="20">
        <f t="shared" si="1"/>
        <v>17</v>
      </c>
      <c r="Z17" s="20">
        <f>MATCH(AC17,CodesPays!B:B,0)</f>
        <v>15</v>
      </c>
      <c r="AA17" s="20" t="str">
        <f>INDEX(CodesPays!G:G,Z17,1)</f>
        <v>গণপ্রজাতন্ত্রী বাংলাদেশ</v>
      </c>
      <c r="AB17" s="20" t="str">
        <f>CONCATENATE(INDEX(CodesPays!O15:V15,1,$Z$3*2-1),IF(AA17=0,"",CONCATENATE(" - ",AA17)))</f>
        <v>Bangladesh - গণপ্রজাতন্ত্রী বাংলাদেশ</v>
      </c>
      <c r="AC17" s="20" t="str">
        <f>INDEX(CodesPays!O15:V15,1,$Z$3*2)</f>
        <v>BD</v>
      </c>
    </row>
    <row r="18" spans="2:29" ht="30.6" customHeight="1" x14ac:dyDescent="0.25">
      <c r="B18" s="58"/>
      <c r="C18" s="40" t="str" cm="1">
        <f t="array" ref="C18">INDEX(Lexique!B:E,M18,$N$3)</f>
        <v>Province or State of the customer</v>
      </c>
      <c r="D18" s="40"/>
      <c r="E18" s="17"/>
      <c r="F18" s="35"/>
      <c r="G18" s="35"/>
      <c r="H18" s="35"/>
      <c r="I18" s="35"/>
      <c r="J18" s="35"/>
      <c r="L18" s="20" t="s">
        <v>101</v>
      </c>
      <c r="M18" s="20">
        <f>MATCH(L18,Lexique!A:A,0)</f>
        <v>16</v>
      </c>
      <c r="N18" s="20">
        <f t="shared" si="0"/>
        <v>1</v>
      </c>
      <c r="W18" s="20" t="str" cm="1">
        <f t="array" ref="W18">IF(INDEX(ListeCIL!D:D,ROW(),1)=0,"",INDEX(ListeCIL!D:D,ROW(),1))</f>
        <v>ME25CI</v>
      </c>
      <c r="X18" s="20">
        <f t="shared" si="1"/>
        <v>18</v>
      </c>
      <c r="Z18" s="20">
        <f>MATCH(AC18,CodesPays!B:B,0)</f>
        <v>14</v>
      </c>
      <c r="AA18" s="20">
        <f>INDEX(CodesPays!G:G,Z18,1)</f>
        <v>0</v>
      </c>
      <c r="AB18" s="20" t="str">
        <f>CONCATENATE(INDEX(CodesPays!O16:V16,1,$Z$3*2-1),IF(AA18=0,"",CONCATENATE(" - ",AA18)))</f>
        <v>Barbados</v>
      </c>
      <c r="AC18" s="20" t="str">
        <f>INDEX(CodesPays!O16:V16,1,$Z$3*2)</f>
        <v>BB</v>
      </c>
    </row>
    <row r="19" spans="2:29" ht="30.6" customHeight="1" x14ac:dyDescent="0.25">
      <c r="B19" s="58"/>
      <c r="C19" s="40" t="str" cm="1">
        <f t="array" ref="C19">INDEX(Lexique!B:E,M19,$N$3)</f>
        <v>Country of the customer</v>
      </c>
      <c r="D19" s="40"/>
      <c r="E19" s="17"/>
      <c r="F19" s="35" t="str">
        <f t="shared" ref="F19:J19" si="3">IF(F11=0,"",F11)</f>
        <v/>
      </c>
      <c r="G19" s="35" t="str">
        <f t="shared" si="3"/>
        <v/>
      </c>
      <c r="H19" s="35" t="str">
        <f t="shared" si="3"/>
        <v/>
      </c>
      <c r="I19" s="35" t="str">
        <f t="shared" si="3"/>
        <v/>
      </c>
      <c r="J19" s="35" t="str">
        <f t="shared" si="3"/>
        <v/>
      </c>
      <c r="L19" s="20" t="s">
        <v>102</v>
      </c>
      <c r="M19" s="20">
        <f>MATCH(L19,Lexique!A:A,0)</f>
        <v>17</v>
      </c>
      <c r="N19" s="20">
        <f t="shared" si="0"/>
        <v>1</v>
      </c>
      <c r="W19" s="20" t="str" cm="1">
        <f t="array" ref="W19">IF(INDEX(ListeCIL!D:D,ROW(),1)=0,"",INDEX(ListeCIL!D:D,ROW(),1))</f>
        <v>TDC25LS</v>
      </c>
      <c r="X19" s="20">
        <f t="shared" si="1"/>
        <v>19</v>
      </c>
      <c r="Z19" s="20">
        <f>MATCH(AC19,CodesPays!B:B,0)</f>
        <v>28</v>
      </c>
      <c r="AA19" s="20" t="str">
        <f>INDEX(CodesPays!G:G,Z19,1)</f>
        <v>Беларусь</v>
      </c>
      <c r="AB19" s="20" t="str">
        <f>CONCATENATE(INDEX(CodesPays!O17:V17,1,$Z$3*2-1),IF(AA19=0,"",CONCATENATE(" - ",AA19)))</f>
        <v>Belarus - Беларусь</v>
      </c>
      <c r="AC19" s="20" t="str">
        <f>INDEX(CodesPays!O17:V17,1,$Z$3*2)</f>
        <v>BY</v>
      </c>
    </row>
    <row r="20" spans="2:29" ht="30.6" customHeight="1" x14ac:dyDescent="0.25">
      <c r="B20" s="58"/>
      <c r="C20" s="40" t="str" cm="1">
        <f t="array" ref="C20">INDEX(Lexique!B:E,M20,$N$3)</f>
        <v>Name of the person responsible for the invoicing</v>
      </c>
      <c r="D20" s="40"/>
      <c r="E20" s="17"/>
      <c r="F20" s="35"/>
      <c r="G20" s="35"/>
      <c r="H20" s="35"/>
      <c r="I20" s="35"/>
      <c r="J20" s="35"/>
      <c r="L20" s="20" t="s">
        <v>103</v>
      </c>
      <c r="M20" s="20">
        <f>MATCH(L20,Lexique!A:A,0)</f>
        <v>18</v>
      </c>
      <c r="N20" s="20">
        <f t="shared" si="0"/>
        <v>1</v>
      </c>
      <c r="W20" s="20" t="str" cm="1">
        <f t="array" ref="W20">IF(INDEX(ListeCIL!D:D,ROW(),1)=0,"",INDEX(ListeCIL!D:D,ROW(),1))</f>
        <v>TCE-X-LS</v>
      </c>
      <c r="X20" s="20">
        <f t="shared" si="1"/>
        <v>20</v>
      </c>
      <c r="Z20" s="20">
        <f>MATCH(AC20,CodesPays!B:B,0)</f>
        <v>16</v>
      </c>
      <c r="AA20" s="20">
        <f>INDEX(CodesPays!G:G,Z20,1)</f>
        <v>0</v>
      </c>
      <c r="AB20" s="20" t="str">
        <f>CONCATENATE(INDEX(CodesPays!O18:V18,1,$Z$3*2-1),IF(AA20=0,"",CONCATENATE(" - ",AA20)))</f>
        <v>Belgium</v>
      </c>
      <c r="AC20" s="20" t="str">
        <f>INDEX(CodesPays!O18:V18,1,$Z$3*2)</f>
        <v>BE</v>
      </c>
    </row>
    <row r="21" spans="2:29" ht="30.6" customHeight="1" x14ac:dyDescent="0.25">
      <c r="B21" s="58"/>
      <c r="C21" s="40" t="str" cm="1">
        <f t="array" ref="C21">INDEX(Lexique!B:E,M21,$N$3)</f>
        <v>E-mail of the person responsible for the invoicing</v>
      </c>
      <c r="D21" s="40"/>
      <c r="E21" s="26"/>
      <c r="F21" s="35"/>
      <c r="G21" s="35"/>
      <c r="H21" s="35"/>
      <c r="I21" s="35"/>
      <c r="J21" s="35"/>
      <c r="L21" s="20" t="s">
        <v>104</v>
      </c>
      <c r="M21" s="20">
        <f>MATCH(L21,Lexique!A:A,0)</f>
        <v>19</v>
      </c>
      <c r="N21" s="20">
        <f t="shared" si="0"/>
        <v>1</v>
      </c>
      <c r="W21" s="20" t="str" cm="1">
        <f t="array" ref="W21">IF(INDEX(ListeCIL!D:D,ROW(),1)=0,"",INDEX(ListeCIL!D:D,ROW(),1))</f>
        <v>QD25LS</v>
      </c>
      <c r="X21" s="20">
        <f t="shared" si="1"/>
        <v>21</v>
      </c>
      <c r="Z21" s="20">
        <f>MATCH(AC21,CodesPays!B:B,0)</f>
        <v>29</v>
      </c>
      <c r="AA21" s="20">
        <f>INDEX(CodesPays!G:G,Z21,1)</f>
        <v>0</v>
      </c>
      <c r="AB21" s="20" t="str">
        <f>CONCATENATE(INDEX(CodesPays!O19:V19,1,$Z$3*2-1),IF(AA21=0,"",CONCATENATE(" - ",AA21)))</f>
        <v>Belize</v>
      </c>
      <c r="AC21" s="20" t="str">
        <f>INDEX(CodesPays!O19:V19,1,$Z$3*2)</f>
        <v>BZ</v>
      </c>
    </row>
    <row r="22" spans="2:29" ht="30.6" customHeight="1" x14ac:dyDescent="0.25">
      <c r="B22" s="58"/>
      <c r="C22" s="40" t="str" cm="1">
        <f t="array" ref="C22">INDEX(Lexique!B:E,M22,$N$3)</f>
        <v>Invoicing address</v>
      </c>
      <c r="D22" s="40"/>
      <c r="E22" s="17" t="str">
        <f>IF(E14=0,"",E14)</f>
        <v/>
      </c>
      <c r="F22" s="35" t="str">
        <f t="shared" ref="F22:J22" si="4">IF(F14=0,"",F14)</f>
        <v/>
      </c>
      <c r="G22" s="35" t="str">
        <f t="shared" si="4"/>
        <v/>
      </c>
      <c r="H22" s="35" t="str">
        <f t="shared" si="4"/>
        <v/>
      </c>
      <c r="I22" s="35" t="str">
        <f t="shared" si="4"/>
        <v/>
      </c>
      <c r="J22" s="35" t="str">
        <f t="shared" si="4"/>
        <v/>
      </c>
      <c r="L22" s="20" t="s">
        <v>105</v>
      </c>
      <c r="M22" s="20">
        <f>MATCH(L22,Lexique!A:A,0)</f>
        <v>20</v>
      </c>
      <c r="N22" s="20">
        <f t="shared" si="0"/>
        <v>1</v>
      </c>
      <c r="W22" s="20" t="str" cm="1">
        <f t="array" ref="W22">IF(INDEX(ListeCIL!D:D,ROW(),1)=0,"",INDEX(ListeCIL!D:D,ROW(),1))</f>
        <v>CO25SS1</v>
      </c>
      <c r="X22" s="20">
        <f t="shared" si="1"/>
        <v>22</v>
      </c>
      <c r="Z22" s="20">
        <f>MATCH(AC22,CodesPays!B:B,0)</f>
        <v>21</v>
      </c>
      <c r="AA22" s="20">
        <f>INDEX(CodesPays!G:G,Z22,1)</f>
        <v>0</v>
      </c>
      <c r="AB22" s="20" t="str">
        <f>CONCATENATE(INDEX(CodesPays!O20:V20,1,$Z$3*2-1),IF(AA22=0,"",CONCATENATE(" - ",AA22)))</f>
        <v>Benin</v>
      </c>
      <c r="AC22" s="20" t="str">
        <f>INDEX(CodesPays!O20:V20,1,$Z$3*2)</f>
        <v>BJ</v>
      </c>
    </row>
    <row r="23" spans="2:29" ht="30.6" customHeight="1" x14ac:dyDescent="0.25">
      <c r="B23" s="58"/>
      <c r="C23" s="40" t="str" cm="1">
        <f t="array" ref="C23">INDEX(Lexique!B:E,M23,$N$3)</f>
        <v>Invoicing address (2ⁿᵈ part)</v>
      </c>
      <c r="D23" s="40"/>
      <c r="E23" s="17" t="str">
        <f t="shared" ref="E23:J27" si="5">IF(E15=0,"",E15)</f>
        <v/>
      </c>
      <c r="F23" s="35" t="str">
        <f t="shared" si="5"/>
        <v/>
      </c>
      <c r="G23" s="35" t="str">
        <f t="shared" si="5"/>
        <v/>
      </c>
      <c r="H23" s="35" t="str">
        <f t="shared" si="5"/>
        <v/>
      </c>
      <c r="I23" s="35" t="str">
        <f t="shared" si="5"/>
        <v/>
      </c>
      <c r="J23" s="35" t="str">
        <f t="shared" si="5"/>
        <v/>
      </c>
      <c r="L23" s="20" t="s">
        <v>106</v>
      </c>
      <c r="M23" s="20">
        <f>MATCH(L23,Lexique!A:A,0)</f>
        <v>21</v>
      </c>
      <c r="N23" s="20">
        <f t="shared" si="0"/>
        <v>1</v>
      </c>
      <c r="W23" s="20" t="str" cm="1">
        <f t="array" ref="W23">IF(INDEX(ListeCIL!D:D,ROW(),1)=0,"",INDEX(ListeCIL!D:D,ROW(),1))</f>
        <v>CO25SS2</v>
      </c>
      <c r="X23" s="20">
        <f t="shared" si="1"/>
        <v>23</v>
      </c>
      <c r="Z23" s="20">
        <f>MATCH(AC23,CodesPays!B:B,0)</f>
        <v>26</v>
      </c>
      <c r="AA23" s="20" t="str">
        <f>INDEX(CodesPays!G:G,Z23,1)</f>
        <v>འབྲུག་ཡུལ</v>
      </c>
      <c r="AB23" s="20" t="str">
        <f>CONCATENATE(INDEX(CodesPays!O21:V21,1,$Z$3*2-1),IF(AA23=0,"",CONCATENATE(" - ",AA23)))</f>
        <v>Bhutan - འབྲུག་ཡུལ</v>
      </c>
      <c r="AC23" s="20" t="str">
        <f>INDEX(CodesPays!O21:V21,1,$Z$3*2)</f>
        <v>BT</v>
      </c>
    </row>
    <row r="24" spans="2:29" ht="30.6" customHeight="1" x14ac:dyDescent="0.25">
      <c r="B24" s="58"/>
      <c r="C24" s="40" t="str" cm="1">
        <f t="array" ref="C24">INDEX(Lexique!B:E,M24,$N$3)</f>
        <v>ZIP code</v>
      </c>
      <c r="D24" s="40"/>
      <c r="E24" s="17" t="str">
        <f t="shared" si="5"/>
        <v/>
      </c>
      <c r="F24" s="35" t="str">
        <f t="shared" si="5"/>
        <v/>
      </c>
      <c r="G24" s="35" t="str">
        <f t="shared" si="5"/>
        <v/>
      </c>
      <c r="H24" s="35" t="str">
        <f t="shared" si="5"/>
        <v/>
      </c>
      <c r="I24" s="35" t="str">
        <f t="shared" si="5"/>
        <v/>
      </c>
      <c r="J24" s="35" t="str">
        <f t="shared" si="5"/>
        <v/>
      </c>
      <c r="L24" s="20" t="s">
        <v>107</v>
      </c>
      <c r="M24" s="20">
        <f>MATCH(L24,Lexique!A:A,0)</f>
        <v>22</v>
      </c>
      <c r="N24" s="20">
        <f t="shared" si="0"/>
        <v>1</v>
      </c>
      <c r="W24" s="20" t="str" cm="1">
        <f t="array" ref="W24">IF(INDEX(ListeCIL!D:D,ROW(),1)=0,"",INDEX(ListeCIL!D:D,ROW(),1))</f>
        <v>CO25SS3</v>
      </c>
      <c r="X24" s="20">
        <f t="shared" si="1"/>
        <v>24</v>
      </c>
      <c r="Z24" s="20">
        <f>MATCH(AC24,CodesPays!B:B,0)</f>
        <v>23</v>
      </c>
      <c r="AA24" s="20">
        <f>INDEX(CodesPays!G:G,Z24,1)</f>
        <v>0</v>
      </c>
      <c r="AB24" s="20" t="str">
        <f>CONCATENATE(INDEX(CodesPays!O22:V22,1,$Z$3*2-1),IF(AA24=0,"",CONCATENATE(" - ",AA24)))</f>
        <v>Bolivia</v>
      </c>
      <c r="AC24" s="20" t="str">
        <f>INDEX(CodesPays!O22:V22,1,$Z$3*2)</f>
        <v>BO</v>
      </c>
    </row>
    <row r="25" spans="2:29" ht="30.6" customHeight="1" x14ac:dyDescent="0.25">
      <c r="B25" s="58"/>
      <c r="C25" s="40" t="str" cm="1">
        <f t="array" ref="C25">INDEX(Lexique!B:E,M25,$N$3)</f>
        <v>City</v>
      </c>
      <c r="D25" s="40"/>
      <c r="E25" s="17" t="str">
        <f t="shared" si="5"/>
        <v/>
      </c>
      <c r="F25" s="35" t="str">
        <f t="shared" si="5"/>
        <v/>
      </c>
      <c r="G25" s="35" t="str">
        <f t="shared" si="5"/>
        <v/>
      </c>
      <c r="H25" s="35" t="str">
        <f t="shared" si="5"/>
        <v/>
      </c>
      <c r="I25" s="35" t="str">
        <f t="shared" si="5"/>
        <v/>
      </c>
      <c r="J25" s="35" t="str">
        <f t="shared" si="5"/>
        <v/>
      </c>
      <c r="L25" s="20" t="s">
        <v>108</v>
      </c>
      <c r="M25" s="20">
        <f>MATCH(L25,Lexique!A:A,0)</f>
        <v>23</v>
      </c>
      <c r="N25" s="20">
        <f t="shared" si="0"/>
        <v>1</v>
      </c>
      <c r="W25" s="20" t="str" cm="1">
        <f t="array" ref="W25">IF(INDEX(ListeCIL!D:D,ROW(),1)=0,"",INDEX(ListeCIL!D:D,ROW(),1))</f>
        <v>CO-X-SS4</v>
      </c>
      <c r="X25" s="20">
        <f t="shared" si="1"/>
        <v>25</v>
      </c>
      <c r="Z25" s="20">
        <f>MATCH(AC25,CodesPays!B:B,0)</f>
        <v>13</v>
      </c>
      <c r="AA25" s="20" t="str">
        <f>INDEX(CodesPays!G:G,Z25,1)</f>
        <v>Republika Bosna i Hercegovina</v>
      </c>
      <c r="AB25" s="20" t="str">
        <f>CONCATENATE(INDEX(CodesPays!O23:V23,1,$Z$3*2-1),IF(AA25=0,"",CONCATENATE(" - ",AA25)))</f>
        <v>Bosnia and Herzegovina - Republika Bosna i Hercegovina</v>
      </c>
      <c r="AC25" s="20" t="str">
        <f>INDEX(CodesPays!O23:V23,1,$Z$3*2)</f>
        <v>BA</v>
      </c>
    </row>
    <row r="26" spans="2:29" ht="30.6" customHeight="1" x14ac:dyDescent="0.25">
      <c r="B26" s="58"/>
      <c r="C26" s="40" t="str" cm="1">
        <f t="array" ref="C26">INDEX(Lexique!B:E,M26,$N$3)</f>
        <v>Province or State</v>
      </c>
      <c r="D26" s="40"/>
      <c r="E26" s="17" t="str">
        <f t="shared" si="5"/>
        <v/>
      </c>
      <c r="F26" s="35" t="str">
        <f t="shared" si="5"/>
        <v/>
      </c>
      <c r="G26" s="35" t="str">
        <f t="shared" si="5"/>
        <v/>
      </c>
      <c r="H26" s="35" t="str">
        <f t="shared" si="5"/>
        <v/>
      </c>
      <c r="I26" s="35" t="str">
        <f t="shared" si="5"/>
        <v/>
      </c>
      <c r="J26" s="35" t="str">
        <f t="shared" si="5"/>
        <v/>
      </c>
      <c r="L26" s="20" t="s">
        <v>109</v>
      </c>
      <c r="M26" s="20">
        <f>MATCH(L26,Lexique!A:A,0)</f>
        <v>24</v>
      </c>
      <c r="N26" s="20">
        <f t="shared" si="0"/>
        <v>1</v>
      </c>
      <c r="W26" s="20" t="str" cm="1">
        <f t="array" ref="W26">IF(INDEX(ListeCIL!D:D,ROW(),1)=0,"",INDEX(ListeCIL!D:D,ROW(),1))</f>
        <v>CO25SS5</v>
      </c>
      <c r="X26" s="20">
        <f t="shared" si="1"/>
        <v>26</v>
      </c>
      <c r="Z26" s="20">
        <f>MATCH(AC26,CodesPays!B:B,0)</f>
        <v>27</v>
      </c>
      <c r="AA26" s="20">
        <f>INDEX(CodesPays!G:G,Z26,1)</f>
        <v>0</v>
      </c>
      <c r="AB26" s="20" t="str">
        <f>CONCATENATE(INDEX(CodesPays!O24:V24,1,$Z$3*2-1),IF(AA26=0,"",CONCATENATE(" - ",AA26)))</f>
        <v>Botswana</v>
      </c>
      <c r="AC26" s="20" t="str">
        <f>INDEX(CodesPays!O24:V24,1,$Z$3*2)</f>
        <v>BW</v>
      </c>
    </row>
    <row r="27" spans="2:29" ht="30.6" customHeight="1" x14ac:dyDescent="0.25">
      <c r="B27" s="58"/>
      <c r="C27" s="40" t="str" cm="1">
        <f t="array" ref="C27">INDEX(Lexique!B:E,M27,$N$3)</f>
        <v>Country</v>
      </c>
      <c r="D27" s="40"/>
      <c r="E27" s="17">
        <f>E19</f>
        <v>0</v>
      </c>
      <c r="F27" s="35" t="str">
        <f t="shared" si="5"/>
        <v/>
      </c>
      <c r="G27" s="35" t="str">
        <f t="shared" si="5"/>
        <v/>
      </c>
      <c r="H27" s="35" t="str">
        <f t="shared" si="5"/>
        <v/>
      </c>
      <c r="I27" s="35" t="str">
        <f t="shared" si="5"/>
        <v/>
      </c>
      <c r="J27" s="35" t="str">
        <f t="shared" si="5"/>
        <v/>
      </c>
      <c r="L27" s="20" t="s">
        <v>110</v>
      </c>
      <c r="M27" s="20">
        <f>MATCH(L27,Lexique!A:A,0)</f>
        <v>25</v>
      </c>
      <c r="N27" s="20">
        <f t="shared" si="0"/>
        <v>1</v>
      </c>
      <c r="W27" s="20" t="str" cm="1">
        <f t="array" ref="W27">IF(INDEX(ListeCIL!D:D,ROW(),1)=0,"",INDEX(ListeCIL!D:D,ROW(),1))</f>
        <v>CO25SS6</v>
      </c>
      <c r="X27" s="20">
        <f t="shared" si="1"/>
        <v>27</v>
      </c>
      <c r="Z27" s="20">
        <f>MATCH(AC27,CodesPays!B:B,0)</f>
        <v>24</v>
      </c>
      <c r="AA27" s="20">
        <f>INDEX(CodesPays!G:G,Z27,1)</f>
        <v>0</v>
      </c>
      <c r="AB27" s="20" t="str">
        <f>CONCATENATE(INDEX(CodesPays!O25:V25,1,$Z$3*2-1),IF(AA27=0,"",CONCATENATE(" - ",AA27)))</f>
        <v>Brazil</v>
      </c>
      <c r="AC27" s="20" t="str">
        <f>INDEX(CodesPays!O25:V25,1,$Z$3*2)</f>
        <v>BR</v>
      </c>
    </row>
    <row r="28" spans="2:29" ht="30.6" customHeight="1" x14ac:dyDescent="0.25">
      <c r="B28" s="58"/>
      <c r="C28" s="40" t="str" cm="1">
        <f t="array" ref="C28">INDEX(Lexique!B:E,M28,$N$3)</f>
        <v>EU VAT number (for laboratories in the European Union only)</v>
      </c>
      <c r="D28" s="40"/>
      <c r="E28" s="27"/>
      <c r="F28" s="37"/>
      <c r="G28" s="37"/>
      <c r="H28" s="37"/>
      <c r="I28" s="37"/>
      <c r="J28" s="37"/>
      <c r="L28" s="20" t="s">
        <v>111</v>
      </c>
      <c r="M28" s="20">
        <f>MATCH(L28,Lexique!A:A,0)</f>
        <v>26</v>
      </c>
      <c r="N28" s="20">
        <f t="shared" si="0"/>
        <v>1</v>
      </c>
      <c r="O28" s="20" t="str">
        <f>IFERROR(IF(LEN(E33)=0,"",IF(LEN(E33)-LEN(SUBSTITUTE(E33,"@",""))&lt;&gt;1,"Erreur @",""))&amp;IF(LEN(E33)-SUMPRODUCT((LEN(E33)-LEN(SUBSTITUTE(E33,Lexique!$G$2:$G$41,""))))&gt;0,"Caractère interdit","")&amp;IF(LEN(E33)=0,"",IF(LEN(E33)-SEARCH("µ",SUBSTITUTE(E33,".","µ",LEN(E33)-LEN(SUBSTITUTE(E33,".",""))))+1&lt;3,"Erreur terminaison","")),"Erreur")</f>
        <v/>
      </c>
      <c r="P28" s="20" t="str">
        <f>IFERROR(IF(LEN(F33)=0,"",IF(LEN(F33)-LEN(SUBSTITUTE(F33,"@",""))&lt;&gt;1,"Erreur @",""))&amp;IF(LEN(F33)-SUMPRODUCT((LEN(F33)-LEN(SUBSTITUTE(F33,Lexique!$G$2:$G$41,""))))&gt;0,"Caractère interdit","")&amp;IF(LEN(F33)=0,"",IF(LEN(F33)-SEARCH("µ",SUBSTITUTE(F33,".","µ",LEN(F33)-LEN(SUBSTITUTE(F33,".",""))))+1&lt;3,"Erreur terminaison","")),"Erreur")</f>
        <v/>
      </c>
      <c r="Q28" s="20" t="str">
        <f>IFERROR(IF(LEN(G33)=0,"",IF(LEN(G33)-LEN(SUBSTITUTE(G33,"@",""))&lt;&gt;1,"Erreur @",""))&amp;IF(LEN(G33)-SUMPRODUCT((LEN(G33)-LEN(SUBSTITUTE(G33,Lexique!$G$2:$G$41,""))))&gt;0,"Caractère interdit","")&amp;IF(LEN(G33)=0,"",IF(LEN(G33)-SEARCH("µ",SUBSTITUTE(G33,".","µ",LEN(G33)-LEN(SUBSTITUTE(G33,".",""))))+1&lt;3,"Erreur terminaison","")),"Erreur")</f>
        <v/>
      </c>
      <c r="R28" s="20" t="str">
        <f>IFERROR(IF(LEN(H33)=0,"",IF(LEN(H33)-LEN(SUBSTITUTE(H33,"@",""))&lt;&gt;1,"Erreur @",""))&amp;IF(LEN(H33)-SUMPRODUCT((LEN(H33)-LEN(SUBSTITUTE(H33,Lexique!$G$2:$G$41,""))))&gt;0,"Caractère interdit","")&amp;IF(LEN(H33)=0,"",IF(LEN(H33)-SEARCH("µ",SUBSTITUTE(H33,".","µ",LEN(H33)-LEN(SUBSTITUTE(H33,".",""))))+1&lt;3,"Erreur terminaison","")),"Erreur")</f>
        <v/>
      </c>
      <c r="S28" s="20" t="str">
        <f>IFERROR(IF(LEN(I33)=0,"",IF(LEN(I33)-LEN(SUBSTITUTE(I33,"@",""))&lt;&gt;1,"Erreur @",""))&amp;IF(LEN(I33)-SUMPRODUCT((LEN(I33)-LEN(SUBSTITUTE(I33,Lexique!$G$2:$G$41,""))))&gt;0,"Caractère interdit","")&amp;IF(LEN(I33)=0,"",IF(LEN(I33)-SEARCH("µ",SUBSTITUTE(I33,".","µ",LEN(I33)-LEN(SUBSTITUTE(I33,".",""))))+1&lt;3,"Erreur terminaison","")),"Erreur")</f>
        <v/>
      </c>
      <c r="T28" s="20" t="str">
        <f>IFERROR(IF(LEN(J33)=0,"",IF(LEN(J33)-LEN(SUBSTITUTE(J33,"@",""))&lt;&gt;1,"Erreur @",""))&amp;IF(LEN(J33)-SUMPRODUCT((LEN(J33)-LEN(SUBSTITUTE(J33,Lexique!$G$2:$G$41,""))))&gt;0,"Caractère interdit","")&amp;IF(LEN(J33)=0,"",IF(LEN(J33)-SEARCH("µ",SUBSTITUTE(J33,".","µ",LEN(J33)-LEN(SUBSTITUTE(J33,".",""))))+1&lt;3,"Erreur terminaison","")),"Erreur")</f>
        <v/>
      </c>
      <c r="U28" s="20" t="b">
        <f t="shared" ref="U28" si="6">OR(O28&lt;&gt;"",P28&lt;&gt;"",Q28&lt;&gt;"",R28&lt;&gt;"",S28&lt;&gt;"",T28&lt;&gt;"")</f>
        <v>0</v>
      </c>
      <c r="W28" s="20" t="str" cm="1">
        <f t="array" ref="W28">IF(INDEX(ListeCIL!D:D,ROW(),1)=0,"",INDEX(ListeCIL!D:D,ROW(),1))</f>
        <v>RU25M</v>
      </c>
      <c r="X28" s="20">
        <f t="shared" si="1"/>
        <v>28</v>
      </c>
      <c r="Z28" s="20">
        <f>MATCH(AC28,CodesPays!B:B,0)</f>
        <v>22</v>
      </c>
      <c r="AA28" s="20" t="str">
        <f>INDEX(CodesPays!G:G,Z28,1)</f>
        <v>بروني دارالسلام</v>
      </c>
      <c r="AB28" s="20" t="str">
        <f>CONCATENATE(INDEX(CodesPays!O26:V26,1,$Z$3*2-1),IF(AA28=0,"",CONCATENATE(" - ",AA28)))</f>
        <v>Brunei Darussalam - بروني دارالسلام</v>
      </c>
      <c r="AC28" s="20" t="str">
        <f>INDEX(CodesPays!O26:V26,1,$Z$3*2)</f>
        <v>BN</v>
      </c>
    </row>
    <row r="29" spans="2:29" ht="30.6" customHeight="1" x14ac:dyDescent="0.25">
      <c r="B29" s="58"/>
      <c r="C29" s="40" t="str" cm="1">
        <f t="array" ref="C29">INDEX(Lexique!B:E,M29,$N$3)</f>
        <v>Orber number</v>
      </c>
      <c r="D29" s="40"/>
      <c r="E29" s="27"/>
      <c r="F29" s="37"/>
      <c r="G29" s="37"/>
      <c r="H29" s="37"/>
      <c r="I29" s="37"/>
      <c r="J29" s="37"/>
      <c r="L29" s="20" t="s">
        <v>112</v>
      </c>
      <c r="M29" s="20">
        <f>MATCH(L29,Lexique!A:A,0)</f>
        <v>27</v>
      </c>
      <c r="N29" s="20">
        <f t="shared" si="0"/>
        <v>1</v>
      </c>
      <c r="W29" s="20" t="str" cm="1">
        <f t="array" ref="W29">IF(INDEX(ListeCIL!D:D,ROW(),1)=0,"",INDEX(ListeCIL!D:D,ROW(),1))</f>
        <v>G25ZC</v>
      </c>
      <c r="X29" s="20">
        <f t="shared" si="1"/>
        <v>29</v>
      </c>
      <c r="Z29" s="20">
        <f>MATCH(AC29,CodesPays!B:B,0)</f>
        <v>18</v>
      </c>
      <c r="AA29" s="20" t="str">
        <f>INDEX(CodesPays!G:G,Z29,1)</f>
        <v>Република България</v>
      </c>
      <c r="AB29" s="20" t="str">
        <f>CONCATENATE(INDEX(CodesPays!O27:V27,1,$Z$3*2-1),IF(AA29=0,"",CONCATENATE(" - ",AA29)))</f>
        <v>Bulgaria - Република България</v>
      </c>
      <c r="AC29" s="20" t="str">
        <f>INDEX(CodesPays!O27:V27,1,$Z$3*2)</f>
        <v>BG</v>
      </c>
    </row>
    <row r="30" spans="2:29" ht="33" customHeight="1" x14ac:dyDescent="0.25">
      <c r="B30" s="4"/>
      <c r="C30" s="49" t="str" cm="1">
        <f t="array" ref="C30">INDEX(Lexique!B:E,M30,$N$3)</f>
        <v>Information required for the shipment of samples</v>
      </c>
      <c r="D30" s="49"/>
      <c r="E30" s="49"/>
      <c r="F30" s="49"/>
      <c r="G30" s="49"/>
      <c r="H30" s="49"/>
      <c r="I30" s="49"/>
      <c r="J30" s="49"/>
      <c r="L30" s="20" t="s">
        <v>1694</v>
      </c>
      <c r="M30" s="20">
        <f>MATCH(L30,Lexique!A:A,0)</f>
        <v>86</v>
      </c>
      <c r="N30" s="20">
        <f t="shared" si="0"/>
        <v>1</v>
      </c>
      <c r="W30" s="20" t="str" cm="1">
        <f t="array" ref="W30">IF(INDEX(ListeCIL!D:D,ROW(),1)=0,"",INDEX(ListeCIL!D:D,ROW(),1))</f>
        <v>G25FP</v>
      </c>
      <c r="X30" s="20">
        <f t="shared" si="1"/>
        <v>30</v>
      </c>
      <c r="Z30" s="20">
        <f>MATCH(AC30,CodesPays!B:B,0)</f>
        <v>17</v>
      </c>
      <c r="AA30" s="20">
        <f>INDEX(CodesPays!G:G,Z30,1)</f>
        <v>0</v>
      </c>
      <c r="AB30" s="20" t="str">
        <f>CONCATENATE(INDEX(CodesPays!O28:V28,1,$Z$3*2-1),IF(AA30=0,"",CONCATENATE(" - ",AA30)))</f>
        <v>Burkina Faso</v>
      </c>
      <c r="AC30" s="20" t="str">
        <f>INDEX(CodesPays!O28:V28,1,$Z$3*2)</f>
        <v>BF</v>
      </c>
    </row>
    <row r="31" spans="2:29" ht="30" customHeight="1" x14ac:dyDescent="0.25">
      <c r="B31" s="58" t="str" cm="1">
        <f t="array" ref="B31">INDEX(Lexique!B:E,89,$N$3)</f>
        <v>Delivery of samples</v>
      </c>
      <c r="C31" s="40" t="str" cm="1">
        <f t="array" ref="C31">INDEX(Lexique!B:E,M31,$N$3)</f>
        <v>Name of person receiving samples</v>
      </c>
      <c r="D31" s="40"/>
      <c r="E31" s="17"/>
      <c r="F31" s="35"/>
      <c r="G31" s="35"/>
      <c r="H31" s="35"/>
      <c r="I31" s="35"/>
      <c r="J31" s="35"/>
      <c r="L31" s="20" t="s">
        <v>113</v>
      </c>
      <c r="M31" s="20">
        <f>MATCH(L31,Lexique!A:A,0)</f>
        <v>28</v>
      </c>
      <c r="N31" s="20">
        <f t="shared" si="0"/>
        <v>1</v>
      </c>
      <c r="W31" s="20" t="str" cm="1">
        <f t="array" ref="W31">IF(INDEX(ListeCIL!D:D,ROW(),1)=0,"",INDEX(ListeCIL!D:D,ROW(),1))</f>
        <v>G25PC</v>
      </c>
      <c r="X31" s="20">
        <f t="shared" si="1"/>
        <v>31</v>
      </c>
      <c r="Z31" s="20">
        <f>MATCH(AC31,CodesPays!B:B,0)</f>
        <v>20</v>
      </c>
      <c r="AA31" s="20">
        <f>INDEX(CodesPays!G:G,Z31,1)</f>
        <v>0</v>
      </c>
      <c r="AB31" s="20" t="str">
        <f>CONCATENATE(INDEX(CodesPays!O29:V29,1,$Z$3*2-1),IF(AA31=0,"",CONCATENATE(" - ",AA31)))</f>
        <v>Burundi</v>
      </c>
      <c r="AC31" s="20" t="str">
        <f>INDEX(CodesPays!O29:V29,1,$Z$3*2)</f>
        <v>BI</v>
      </c>
    </row>
    <row r="32" spans="2:29" ht="30" customHeight="1" x14ac:dyDescent="0.25">
      <c r="B32" s="58"/>
      <c r="C32" s="40" t="str" cm="1">
        <f t="array" ref="C32">INDEX(Lexique!B:E,M32,$N$3)</f>
        <v>Telephone number of person receiving samples</v>
      </c>
      <c r="D32" s="40"/>
      <c r="E32" s="27"/>
      <c r="F32" s="37"/>
      <c r="G32" s="37"/>
      <c r="H32" s="37"/>
      <c r="I32" s="37"/>
      <c r="J32" s="37"/>
      <c r="L32" s="20" t="s">
        <v>121</v>
      </c>
      <c r="M32" s="20">
        <f>MATCH(L32,Lexique!A:A,0)</f>
        <v>29</v>
      </c>
      <c r="N32" s="20">
        <f t="shared" si="0"/>
        <v>1</v>
      </c>
      <c r="W32" s="20" t="str" cm="1">
        <f t="array" ref="W32">IF(INDEX(ListeCIL!D:D,ROW(),1)=0,"",INDEX(ListeCIL!D:D,ROW(),1))</f>
        <v>AC-X-PC</v>
      </c>
      <c r="X32" s="20">
        <f t="shared" si="1"/>
        <v>32</v>
      </c>
      <c r="Z32" s="20">
        <f>MATCH(AC32,CodesPays!B:B,0)</f>
        <v>42</v>
      </c>
      <c r="AA32" s="20">
        <f>INDEX(CodesPays!G:G,Z32,1)</f>
        <v>0</v>
      </c>
      <c r="AB32" s="20" t="str">
        <f>CONCATENATE(INDEX(CodesPays!O30:V30,1,$Z$3*2-1),IF(AA32=0,"",CONCATENATE(" - ",AA32)))</f>
        <v>Cabo Verde</v>
      </c>
      <c r="AC32" s="20" t="str">
        <f>INDEX(CodesPays!O30:V30,1,$Z$3*2)</f>
        <v>CV</v>
      </c>
    </row>
    <row r="33" spans="1:29" ht="30" customHeight="1" x14ac:dyDescent="0.25">
      <c r="B33" s="58"/>
      <c r="C33" s="40" t="str" cm="1">
        <f t="array" ref="C33">INDEX(Lexique!B:E,M33,$N$3)</f>
        <v>E-mail address of the person receiving the samples</v>
      </c>
      <c r="D33" s="40"/>
      <c r="E33" s="17"/>
      <c r="F33" s="35"/>
      <c r="G33" s="35"/>
      <c r="H33" s="35"/>
      <c r="I33" s="35"/>
      <c r="J33" s="35"/>
      <c r="L33" s="20" t="s">
        <v>120</v>
      </c>
      <c r="M33" s="20">
        <f>MATCH(L33,Lexique!A:A,0)</f>
        <v>30</v>
      </c>
      <c r="N33" s="20">
        <f t="shared" si="0"/>
        <v>1</v>
      </c>
      <c r="W33" s="20" t="str" cm="1">
        <f t="array" ref="W33">IF(INDEX(ListeCIL!D:D,ROW(),1)=0,"",INDEX(ListeCIL!D:D,ROW(),1))</f>
        <v>AP-X-PC</v>
      </c>
      <c r="X33" s="20">
        <f t="shared" si="1"/>
        <v>33</v>
      </c>
      <c r="Z33" s="20">
        <f>MATCH(AC33,CodesPays!B:B,0)</f>
        <v>90</v>
      </c>
      <c r="AA33" s="20" t="str">
        <f>INDEX(CodesPays!G:G,Z33,1)</f>
        <v>ព្រះរាជាណាចក្រកម្ពុជា</v>
      </c>
      <c r="AB33" s="20" t="str">
        <f>CONCATENATE(INDEX(CodesPays!O31:V31,1,$Z$3*2-1),IF(AA33=0,"",CONCATENATE(" - ",AA33)))</f>
        <v>Cambodia - ព្រះរាជាណាចក្រកម្ពុជា</v>
      </c>
      <c r="AC33" s="20" t="str">
        <f>INDEX(CodesPays!O31:V31,1,$Z$3*2)</f>
        <v>KH</v>
      </c>
    </row>
    <row r="34" spans="1:29" ht="30" customHeight="1" x14ac:dyDescent="0.25">
      <c r="B34" s="58"/>
      <c r="C34" s="40" t="str" cm="1">
        <f t="array" ref="C34">INDEX(Lexique!B:E,M34,$N$3)</f>
        <v>Name of the laboratory to which the samples are to be delivered</v>
      </c>
      <c r="D34" s="40"/>
      <c r="E34" s="17"/>
      <c r="F34" s="35"/>
      <c r="G34" s="35"/>
      <c r="H34" s="35"/>
      <c r="I34" s="35"/>
      <c r="J34" s="35"/>
      <c r="L34" s="20" t="s">
        <v>1530</v>
      </c>
      <c r="M34" s="20">
        <f>MATCH(L34,Lexique!A:A,0)</f>
        <v>31</v>
      </c>
      <c r="N34" s="20">
        <f t="shared" si="0"/>
        <v>1</v>
      </c>
      <c r="W34" s="20" t="str" cm="1">
        <f t="array" ref="W34">IF(INDEX(ListeCIL!D:D,ROW(),1)=0,"",INDEX(ListeCIL!D:D,ROW(),1))</f>
        <v>IT-X-PC</v>
      </c>
      <c r="X34" s="20">
        <f t="shared" si="1"/>
        <v>34</v>
      </c>
      <c r="Z34" s="20">
        <f>MATCH(AC34,CodesPays!B:B,0)</f>
        <v>37</v>
      </c>
      <c r="AA34" s="20">
        <f>INDEX(CodesPays!G:G,Z34,1)</f>
        <v>0</v>
      </c>
      <c r="AB34" s="20" t="str">
        <f>CONCATENATE(INDEX(CodesPays!O32:V32,1,$Z$3*2-1),IF(AA34=0,"",CONCATENATE(" - ",AA34)))</f>
        <v>Cameroon</v>
      </c>
      <c r="AC34" s="20" t="str">
        <f>INDEX(CodesPays!O32:V32,1,$Z$3*2)</f>
        <v>CM</v>
      </c>
    </row>
    <row r="35" spans="1:29" ht="30" customHeight="1" x14ac:dyDescent="0.25">
      <c r="B35" s="58"/>
      <c r="C35" s="40" t="str" cm="1">
        <f t="array" ref="C35">INDEX(Lexique!B:E,M35,$N$3)</f>
        <v>Delivery address where samples are to be delivered</v>
      </c>
      <c r="D35" s="40"/>
      <c r="E35" s="17"/>
      <c r="F35" s="35"/>
      <c r="G35" s="35"/>
      <c r="H35" s="35"/>
      <c r="I35" s="35"/>
      <c r="J35" s="35"/>
      <c r="L35" s="20" t="s">
        <v>114</v>
      </c>
      <c r="M35" s="20">
        <f>MATCH(L35,Lexique!A:A,0)</f>
        <v>32</v>
      </c>
      <c r="N35" s="20">
        <f t="shared" si="0"/>
        <v>1</v>
      </c>
      <c r="W35" s="20" t="str" cm="1">
        <f t="array" ref="W35">IF(INDEX(ListeCIL!D:D,ROW(),1)=0,"",INDEX(ListeCIL!D:D,ROW(),1))</f>
        <v>BE-X-PC</v>
      </c>
      <c r="X35" s="20">
        <f t="shared" si="1"/>
        <v>35</v>
      </c>
      <c r="Z35" s="20">
        <f>MATCH(AC35,CodesPays!B:B,0)</f>
        <v>30</v>
      </c>
      <c r="AA35" s="20">
        <f>INDEX(CodesPays!G:G,Z35,1)</f>
        <v>0</v>
      </c>
      <c r="AB35" s="20" t="str">
        <f>CONCATENATE(INDEX(CodesPays!O33:V33,1,$Z$3*2-1),IF(AA35=0,"",CONCATENATE(" - ",AA35)))</f>
        <v>Canada</v>
      </c>
      <c r="AC35" s="20" t="str">
        <f>INDEX(CodesPays!O33:V33,1,$Z$3*2)</f>
        <v>CA</v>
      </c>
    </row>
    <row r="36" spans="1:29" ht="30" customHeight="1" x14ac:dyDescent="0.25">
      <c r="B36" s="58"/>
      <c r="C36" s="40" t="str" cm="1">
        <f t="array" ref="C36">INDEX(Lexique!B:E,M36,$N$3)</f>
        <v>Delivery address where samples are to be delivered (2nd part)</v>
      </c>
      <c r="D36" s="40"/>
      <c r="E36" s="17"/>
      <c r="F36" s="35"/>
      <c r="G36" s="35"/>
      <c r="H36" s="35"/>
      <c r="I36" s="35"/>
      <c r="J36" s="35"/>
      <c r="L36" s="20" t="s">
        <v>115</v>
      </c>
      <c r="M36" s="20">
        <f>MATCH(L36,Lexique!A:A,0)</f>
        <v>33</v>
      </c>
      <c r="N36" s="20">
        <f t="shared" si="0"/>
        <v>1</v>
      </c>
      <c r="W36" s="20" t="str" cm="1">
        <f t="array" ref="W36">IF(INDEX(ListeCIL!D:D,ROW(),1)=0,"",INDEX(ListeCIL!D:D,ROW(),1))</f>
        <v>PD-X-PC</v>
      </c>
      <c r="X36" s="20">
        <f t="shared" si="1"/>
        <v>36</v>
      </c>
      <c r="Z36" s="20">
        <f>MATCH(AC36,CodesPays!B:B,0)</f>
        <v>32</v>
      </c>
      <c r="AA36" s="20">
        <f>INDEX(CodesPays!G:G,Z36,1)</f>
        <v>0</v>
      </c>
      <c r="AB36" s="20" t="str">
        <f>CONCATENATE(INDEX(CodesPays!O34:V34,1,$Z$3*2-1),IF(AA36=0,"",CONCATENATE(" - ",AA36)))</f>
        <v>Central African Republic</v>
      </c>
      <c r="AC36" s="20" t="str">
        <f>INDEX(CodesPays!O34:V34,1,$Z$3*2)</f>
        <v>CF</v>
      </c>
    </row>
    <row r="37" spans="1:29" ht="30" customHeight="1" x14ac:dyDescent="0.25">
      <c r="B37" s="58"/>
      <c r="C37" s="40" t="str" cm="1">
        <f t="array" ref="C37">INDEX(Lexique!B:E,M37,$N$3)</f>
        <v>Zipcode where samples are to be delivered</v>
      </c>
      <c r="D37" s="40"/>
      <c r="E37" s="17"/>
      <c r="F37" s="35"/>
      <c r="G37" s="35"/>
      <c r="H37" s="35"/>
      <c r="I37" s="35"/>
      <c r="J37" s="35"/>
      <c r="L37" s="20" t="s">
        <v>116</v>
      </c>
      <c r="M37" s="20">
        <f>MATCH(L37,Lexique!A:A,0)</f>
        <v>34</v>
      </c>
      <c r="N37" s="20">
        <f t="shared" si="0"/>
        <v>1</v>
      </c>
      <c r="O37" s="20"/>
      <c r="W37" s="20" t="str" cm="1">
        <f t="array" ref="W37">IF(INDEX(ListeCIL!D:D,ROW(),1)=0,"",INDEX(ListeCIL!D:D,ROW(),1))</f>
        <v>CT-X-PC</v>
      </c>
      <c r="X37" s="20">
        <f t="shared" si="1"/>
        <v>37</v>
      </c>
      <c r="Z37" s="20">
        <f>MATCH(AC37,CodesPays!B:B,0)</f>
        <v>169</v>
      </c>
      <c r="AA37" s="20">
        <f>INDEX(CodesPays!G:G,Z37,1)</f>
        <v>0</v>
      </c>
      <c r="AB37" s="20" t="str">
        <f>CONCATENATE(INDEX(CodesPays!O35:V35,1,$Z$3*2-1),IF(AA37=0,"",CONCATENATE(" - ",AA37)))</f>
        <v>Chad</v>
      </c>
      <c r="AC37" s="20" t="str">
        <f>INDEX(CodesPays!O35:V35,1,$Z$3*2)</f>
        <v>TD</v>
      </c>
    </row>
    <row r="38" spans="1:29" ht="30" customHeight="1" x14ac:dyDescent="0.25">
      <c r="B38" s="58"/>
      <c r="C38" s="40" t="str" cm="1">
        <f t="array" ref="C38">INDEX(Lexique!B:E,M38,$N$3)</f>
        <v>City where samples are to be delivered</v>
      </c>
      <c r="D38" s="40"/>
      <c r="E38" s="17"/>
      <c r="F38" s="35"/>
      <c r="G38" s="35"/>
      <c r="H38" s="35"/>
      <c r="I38" s="35"/>
      <c r="J38" s="35"/>
      <c r="L38" s="20" t="s">
        <v>117</v>
      </c>
      <c r="M38" s="20">
        <f>MATCH(L38,Lexique!A:A,0)</f>
        <v>35</v>
      </c>
      <c r="N38" s="20">
        <f t="shared" si="0"/>
        <v>1</v>
      </c>
      <c r="W38" s="20" t="str" cm="1">
        <f t="array" ref="W38">IF(INDEX(ListeCIL!D:D,ROW(),1)=0,"",INDEX(ListeCIL!D:D,ROW(),1))</f>
        <v>CO25FS</v>
      </c>
      <c r="X38" s="20">
        <f t="shared" si="1"/>
        <v>38</v>
      </c>
      <c r="Z38" s="20">
        <f>MATCH(AC38,CodesPays!B:B,0)</f>
        <v>36</v>
      </c>
      <c r="AA38" s="20">
        <f>INDEX(CodesPays!G:G,Z38,1)</f>
        <v>0</v>
      </c>
      <c r="AB38" s="20" t="str">
        <f>CONCATENATE(INDEX(CodesPays!O36:V36,1,$Z$3*2-1),IF(AA38=0,"",CONCATENATE(" - ",AA38)))</f>
        <v>Chile</v>
      </c>
      <c r="AC38" s="20" t="str">
        <f>INDEX(CodesPays!O36:V36,1,$Z$3*2)</f>
        <v>CL</v>
      </c>
    </row>
    <row r="39" spans="1:29" ht="30" customHeight="1" x14ac:dyDescent="0.25">
      <c r="B39" s="58"/>
      <c r="C39" s="40" t="str" cm="1">
        <f t="array" ref="C39">INDEX(Lexique!B:E,M39,$N$3)</f>
        <v>Province or state where the samples are to be delivered</v>
      </c>
      <c r="D39" s="40"/>
      <c r="E39" s="17"/>
      <c r="F39" s="35"/>
      <c r="G39" s="35"/>
      <c r="H39" s="35"/>
      <c r="I39" s="35"/>
      <c r="J39" s="35"/>
      <c r="L39" s="20" t="s">
        <v>118</v>
      </c>
      <c r="M39" s="20">
        <f>MATCH(L39,Lexique!A:A,0)</f>
        <v>36</v>
      </c>
      <c r="N39" s="20">
        <f t="shared" si="0"/>
        <v>1</v>
      </c>
      <c r="W39" s="20" t="str" cm="1">
        <f t="array" ref="W39">IF(INDEX(ListeCIL!D:D,ROW(),1)=0,"",INDEX(ListeCIL!D:D,ROW(),1))</f>
        <v>HS-X-FS</v>
      </c>
      <c r="X39" s="20">
        <f t="shared" si="1"/>
        <v>39</v>
      </c>
      <c r="Z39" s="20">
        <f>MATCH(AC39,CodesPays!B:B,0)</f>
        <v>39</v>
      </c>
      <c r="AA39" s="20">
        <f>INDEX(CodesPays!G:G,Z39,1)</f>
        <v>0</v>
      </c>
      <c r="AB39" s="20" t="str">
        <f>CONCATENATE(INDEX(CodesPays!O37:V37,1,$Z$3*2-1),IF(AA39=0,"",CONCATENATE(" - ",AA39)))</f>
        <v>Colombia</v>
      </c>
      <c r="AC39" s="20" t="str">
        <f>INDEX(CodesPays!O37:V37,1,$Z$3*2)</f>
        <v>CO</v>
      </c>
    </row>
    <row r="40" spans="1:29" ht="30" customHeight="1" x14ac:dyDescent="0.25">
      <c r="B40" s="58"/>
      <c r="C40" s="40" t="str" cm="1">
        <f t="array" ref="C40">INDEX(Lexique!B:E,M40,$N$3)</f>
        <v>Country where samples are to be delivered</v>
      </c>
      <c r="D40" s="40"/>
      <c r="E40" s="17"/>
      <c r="F40" s="35"/>
      <c r="G40" s="35"/>
      <c r="H40" s="35"/>
      <c r="I40" s="35"/>
      <c r="J40" s="35"/>
      <c r="L40" s="20" t="s">
        <v>119</v>
      </c>
      <c r="M40" s="20">
        <f>MATCH(L40,Lexique!A:A,0)</f>
        <v>37</v>
      </c>
      <c r="N40" s="20">
        <f t="shared" si="0"/>
        <v>1</v>
      </c>
      <c r="W40" s="20" t="str" cm="1">
        <f t="array" ref="W40">IF(INDEX(ListeCIL!D:D,ROW(),1)=0,"",INDEX(ListeCIL!D:D,ROW(),1))</f>
        <v>SI-X-PC</v>
      </c>
      <c r="X40" s="20">
        <f t="shared" si="1"/>
        <v>40</v>
      </c>
      <c r="Z40" s="20">
        <f>MATCH(AC40,CodesPays!B:B,0)</f>
        <v>92</v>
      </c>
      <c r="AA40" s="20">
        <f>INDEX(CodesPays!G:G,Z40,1)</f>
        <v>0</v>
      </c>
      <c r="AB40" s="20" t="str">
        <f>CONCATENATE(INDEX(CodesPays!O38:V38,1,$Z$3*2-1),IF(AA40=0,"",CONCATENATE(" - ",AA40)))</f>
        <v>Comoros</v>
      </c>
      <c r="AC40" s="20" t="str">
        <f>INDEX(CodesPays!O38:V38,1,$Z$3*2)</f>
        <v>KM</v>
      </c>
    </row>
    <row r="41" spans="1:29" ht="30" customHeight="1" x14ac:dyDescent="0.25">
      <c r="B41" s="58"/>
      <c r="C41" s="40" t="str" cm="1">
        <f t="array" ref="C41">INDEX(Lexique!B:E,M41,$N$3)</f>
        <v>Language to use for contacts</v>
      </c>
      <c r="D41" s="40"/>
      <c r="E41" s="17" t="str">
        <f>INDEX(Lexique!$F$63:$F$66,MATCH($G$3,Lexique!$A$63:$A$66,0),1)</f>
        <v>English</v>
      </c>
      <c r="F41" s="35" t="str">
        <f>$E$41</f>
        <v>English</v>
      </c>
      <c r="G41" s="35" t="str">
        <f t="shared" ref="G41:J41" si="7">$E$41</f>
        <v>English</v>
      </c>
      <c r="H41" s="35" t="str">
        <f t="shared" si="7"/>
        <v>English</v>
      </c>
      <c r="I41" s="35" t="str">
        <f t="shared" si="7"/>
        <v>English</v>
      </c>
      <c r="J41" s="35" t="str">
        <f t="shared" si="7"/>
        <v>English</v>
      </c>
      <c r="L41" s="22" t="s">
        <v>980</v>
      </c>
      <c r="M41" s="20">
        <f>MATCH(L41,Lexique!A:A,0)</f>
        <v>62</v>
      </c>
      <c r="N41" s="20">
        <f t="shared" si="0"/>
        <v>1</v>
      </c>
      <c r="W41" s="20" t="str" cm="1">
        <f t="array" ref="W41">IF(INDEX(ListeCIL!D:D,ROW(),1)=0,"",INDEX(ListeCIL!D:D,ROW(),1))</f>
        <v>WI-X-PC</v>
      </c>
      <c r="X41" s="20">
        <f t="shared" si="1"/>
        <v>41</v>
      </c>
      <c r="Z41" s="20">
        <f>MATCH(AC41,CodesPays!B:B,0)</f>
        <v>33</v>
      </c>
      <c r="AA41" s="20">
        <f>INDEX(CodesPays!G:G,Z41,1)</f>
        <v>0</v>
      </c>
      <c r="AB41" s="20" t="str">
        <f>CONCATENATE(INDEX(CodesPays!O39:V39,1,$Z$3*2-1),IF(AA41=0,"",CONCATENATE(" - ",AA41)))</f>
        <v>Congo</v>
      </c>
      <c r="AC41" s="20" t="str">
        <f>INDEX(CodesPays!O39:V39,1,$Z$3*2)</f>
        <v>CG</v>
      </c>
    </row>
    <row r="42" spans="1:29" ht="13.9" customHeight="1" x14ac:dyDescent="0.25">
      <c r="E42" s="30"/>
      <c r="F42" s="30"/>
      <c r="G42" s="30"/>
      <c r="H42" s="30"/>
      <c r="I42" s="30"/>
      <c r="J42" s="30"/>
    </row>
    <row r="43" spans="1:29" ht="55.9" customHeight="1" x14ac:dyDescent="0.3">
      <c r="A43" s="20"/>
      <c r="B43" s="29" t="s">
        <v>1663</v>
      </c>
      <c r="C43" s="48" t="str" cm="1">
        <f t="array" ref="C43">INDEX(Lexique!B:E,M43,$N$3)</f>
        <v>In the first column below, select the references of the ILCs you wish to participate in and the desired quantities.
See the 'Catalog' tab for the full list of ILCs and their associated references.</v>
      </c>
      <c r="D43" s="48"/>
      <c r="E43" s="48"/>
      <c r="F43" s="48"/>
      <c r="G43" s="48"/>
      <c r="H43" s="48"/>
      <c r="I43" s="48"/>
      <c r="J43" s="48"/>
      <c r="L43" s="4" t="s">
        <v>260</v>
      </c>
      <c r="M43" s="12">
        <f>MATCH('Registration form'!L43,Lexique!A:A,0)</f>
        <v>3</v>
      </c>
      <c r="O43" s="20">
        <f>MATCH(P43,Lexique!A:A,0)</f>
        <v>42</v>
      </c>
      <c r="P43" s="24" t="s">
        <v>1274</v>
      </c>
      <c r="W43" s="20" t="str" cm="1">
        <f t="array" ref="W43">IF(INDEX(ListeCIL!D:D,ROW(),1)=0,"",INDEX(ListeCIL!D:D,ROW(),1))</f>
        <v>HU-X-PC</v>
      </c>
      <c r="X43" s="20">
        <f t="shared" si="1"/>
        <v>43</v>
      </c>
      <c r="Z43" s="20">
        <f>MATCH(AC43,CodesPays!B:B,0)</f>
        <v>40</v>
      </c>
      <c r="AA43" s="20">
        <f>INDEX(CodesPays!G:G,Z43,1)</f>
        <v>0</v>
      </c>
      <c r="AB43" s="20" t="str">
        <f>CONCATENATE(INDEX(CodesPays!O40:V40,1,$Z$3*2-1),IF(AA43=0,"",CONCATENATE(" - ",AA43)))</f>
        <v>Costa Rica</v>
      </c>
      <c r="AC43" s="20" t="str">
        <f>INDEX(CodesPays!O40:V40,1,$Z$3*2)</f>
        <v>CR</v>
      </c>
    </row>
    <row r="44" spans="1:29" ht="3" customHeight="1" x14ac:dyDescent="0.3">
      <c r="C44" s="21"/>
      <c r="D44" s="21"/>
      <c r="E44" s="21"/>
      <c r="F44" s="21"/>
      <c r="G44" s="21"/>
      <c r="H44" s="21"/>
      <c r="I44" s="21"/>
      <c r="J44" s="21"/>
      <c r="W44" s="20" t="str" cm="1">
        <f t="array" ref="W44">IF(INDEX(ListeCIL!D:D,ROW(),1)=0,"",INDEX(ListeCIL!D:D,ROW(),1))</f>
        <v>XE-X-G</v>
      </c>
      <c r="X44" s="20">
        <f t="shared" si="1"/>
        <v>44</v>
      </c>
      <c r="Z44" s="20">
        <f>MATCH(AC44,CodesPays!B:B,0)</f>
        <v>35</v>
      </c>
      <c r="AA44" s="20">
        <f>INDEX(CodesPays!G:G,Z44,1)</f>
        <v>0</v>
      </c>
      <c r="AB44" s="20" t="str">
        <f>CONCATENATE(INDEX(CodesPays!O41:V41,1,$Z$3*2-1),IF(AA44=0,"",CONCATENATE(" - ",AA44)))</f>
        <v>Côte d'Ivoire</v>
      </c>
      <c r="AC44" s="20" t="str">
        <f>INDEX(CodesPays!O41:V41,1,$Z$3*2)</f>
        <v>CI</v>
      </c>
    </row>
    <row r="45" spans="1:29" ht="3" customHeight="1" x14ac:dyDescent="0.3">
      <c r="C45" s="21"/>
      <c r="D45" s="21"/>
      <c r="E45" s="21"/>
      <c r="F45" s="21"/>
      <c r="G45" s="21"/>
      <c r="H45" s="21"/>
      <c r="I45" s="21"/>
      <c r="J45" s="21"/>
      <c r="W45" s="20" t="str" cm="1">
        <f t="array" ref="W45">IF(INDEX(ListeCIL!D:D,ROW(),1)=0,"",INDEX(ListeCIL!D:D,ROW(),1))</f>
        <v>UV-X-G</v>
      </c>
      <c r="X45" s="20">
        <f t="shared" si="1"/>
        <v>45</v>
      </c>
      <c r="Z45" s="20">
        <f>MATCH(AC45,CodesPays!B:B,0)</f>
        <v>74</v>
      </c>
      <c r="AA45" s="20" t="str">
        <f>INDEX(CodesPays!G:G,Z45,1)</f>
        <v>Hrvatska</v>
      </c>
      <c r="AB45" s="20" t="str">
        <f>CONCATENATE(INDEX(CodesPays!O42:V42,1,$Z$3*2-1),IF(AA45=0,"",CONCATENATE(" - ",AA45)))</f>
        <v>Croatia - Hrvatska</v>
      </c>
      <c r="AC45" s="20" t="str">
        <f>INDEX(CodesPays!O42:V42,1,$Z$3*2)</f>
        <v>HR</v>
      </c>
    </row>
    <row r="46" spans="1:29" ht="3" customHeight="1" x14ac:dyDescent="0.3">
      <c r="C46" s="21"/>
      <c r="D46" s="21"/>
      <c r="E46" s="21"/>
      <c r="F46" s="21"/>
      <c r="G46" s="21"/>
      <c r="H46" s="21"/>
      <c r="I46" s="21"/>
      <c r="J46" s="21"/>
      <c r="W46" s="20" t="str" cm="1">
        <f t="array" ref="W46">IF(INDEX(ListeCIL!D:D,ROW(),1)=0,"",INDEX(ListeCIL!D:D,ROW(),1))</f>
        <v>CY-X-LE</v>
      </c>
      <c r="X46" s="20">
        <f t="shared" si="1"/>
        <v>46</v>
      </c>
      <c r="Z46" s="20">
        <f>MATCH(AC46,CodesPays!B:B,0)</f>
        <v>41</v>
      </c>
      <c r="AA46" s="20">
        <f>INDEX(CodesPays!G:G,Z46,1)</f>
        <v>0</v>
      </c>
      <c r="AB46" s="20" t="str">
        <f>CONCATENATE(INDEX(CodesPays!O43:V43,1,$Z$3*2-1),IF(AA46=0,"",CONCATENATE(" - ",AA46)))</f>
        <v>Cuba</v>
      </c>
      <c r="AC46" s="20" t="str">
        <f>INDEX(CodesPays!O43:V43,1,$Z$3*2)</f>
        <v>CU</v>
      </c>
    </row>
    <row r="47" spans="1:29" ht="3" customHeight="1" x14ac:dyDescent="0.3">
      <c r="C47" s="21"/>
      <c r="D47" s="21"/>
      <c r="E47" s="21"/>
      <c r="F47" s="21"/>
      <c r="G47" s="21"/>
      <c r="H47" s="21"/>
      <c r="I47" s="21"/>
      <c r="J47" s="21"/>
      <c r="W47" s="20" t="str" cm="1">
        <f t="array" ref="W47">IF(INDEX(ListeCIL!D:D,ROW(),1)=0,"",INDEX(ListeCIL!D:D,ROW(),1))</f>
        <v>CY25ME</v>
      </c>
      <c r="X47" s="20">
        <f t="shared" si="1"/>
        <v>47</v>
      </c>
      <c r="Z47" s="20">
        <f>MATCH(AC47,CodesPays!B:B,0)</f>
        <v>43</v>
      </c>
      <c r="AA47" s="20" t="str">
        <f>INDEX(CodesPays!G:G,Z47,1)</f>
        <v>Κύπρος</v>
      </c>
      <c r="AB47" s="20" t="str">
        <f>CONCATENATE(INDEX(CodesPays!O44:V44,1,$Z$3*2-1),IF(AA47=0,"",CONCATENATE(" - ",AA47)))</f>
        <v>Cyprus - Κύπρος</v>
      </c>
      <c r="AC47" s="20" t="str">
        <f>INDEX(CodesPays!O44:V44,1,$Z$3*2)</f>
        <v>CY</v>
      </c>
    </row>
    <row r="48" spans="1:29" ht="8.4499999999999993" customHeight="1" x14ac:dyDescent="0.25">
      <c r="B48" s="54" t="str">
        <f>INDEX(Lexique!B:E,M48,N48)</f>
        <v>Reference of the ILC</v>
      </c>
      <c r="C48" s="54" t="str">
        <f>INDEX(Lexique!B:E,M49,N49)</f>
        <v>Designation of the ILC</v>
      </c>
      <c r="D48" s="54" t="str">
        <f>INDEX(Lexique!B:E,M50,N50)</f>
        <v>Standard reference(s)</v>
      </c>
      <c r="E48" s="42" t="str" cm="1">
        <f t="array" ref="E48">INDEX(Lexique!$B:$E,$M51,$N48)&amp;" "&amp;E6</f>
        <v>Quantity Laboratory n°1</v>
      </c>
      <c r="F48" s="45" t="str" cm="1">
        <f t="array" ref="F48">INDEX(Lexique!$B:$E,$M51,$N48)&amp;" "&amp;F6</f>
        <v>Quantity Laboratory n°2</v>
      </c>
      <c r="G48" s="45" t="str" cm="1">
        <f t="array" ref="G48">INDEX(Lexique!$B:$E,$M51,$N48)&amp;" "&amp;G6</f>
        <v>Quantity Laboratory n°3</v>
      </c>
      <c r="H48" s="45" t="str" cm="1">
        <f t="array" ref="H48">INDEX(Lexique!$B:$E,$M51,$N48)&amp;" "&amp;H6</f>
        <v>Quantity Laboratory n°4</v>
      </c>
      <c r="I48" s="45" t="str" cm="1">
        <f t="array" ref="I48">INDEX(Lexique!$B:$E,$M51,$N48)&amp;" "&amp;I6</f>
        <v>Quantity Laboratory n°5</v>
      </c>
      <c r="J48" s="45" t="str" cm="1">
        <f t="array" ref="J48">INDEX(Lexique!$B:$E,$M51,$N48)&amp;" "&amp;J6</f>
        <v>Quantity Laboratory n°6</v>
      </c>
      <c r="L48" s="20" t="s">
        <v>173</v>
      </c>
      <c r="M48" s="20">
        <f>MATCH(L48,Lexique!A:A,0)</f>
        <v>38</v>
      </c>
      <c r="N48" s="20">
        <f t="shared" ref="N48:N72" si="8">$N$3</f>
        <v>1</v>
      </c>
      <c r="W48" s="20" t="str" cm="1">
        <f t="array" ref="W48">IF(INDEX(ListeCIL!D:D,ROW(),1)=0,"",INDEX(ListeCIL!D:D,ROW(),1))</f>
        <v>CY25HE</v>
      </c>
      <c r="X48" s="20">
        <f t="shared" si="1"/>
        <v>48</v>
      </c>
      <c r="Z48" s="20">
        <f>MATCH(AC48,CodesPays!B:B,0)</f>
        <v>44</v>
      </c>
      <c r="AA48" s="20" t="str">
        <f>INDEX(CodesPays!G:G,Z48,1)</f>
        <v>Česká republika</v>
      </c>
      <c r="AB48" s="20" t="str">
        <f>CONCATENATE(INDEX(CodesPays!O45:V45,1,$Z$3*2-1),IF(AA48=0,"",CONCATENATE(" - ",AA48)))</f>
        <v>Czechia - Česká republika</v>
      </c>
      <c r="AC48" s="20" t="str">
        <f>INDEX(CodesPays!O45:V45,1,$Z$3*2)</f>
        <v>CZ</v>
      </c>
    </row>
    <row r="49" spans="2:29" ht="8.4499999999999993" customHeight="1" x14ac:dyDescent="0.25">
      <c r="B49" s="54"/>
      <c r="C49" s="54"/>
      <c r="D49" s="54"/>
      <c r="E49" s="43"/>
      <c r="F49" s="46"/>
      <c r="G49" s="46"/>
      <c r="H49" s="46"/>
      <c r="I49" s="46"/>
      <c r="J49" s="46"/>
      <c r="L49" s="20" t="s">
        <v>178</v>
      </c>
      <c r="M49" s="20">
        <f>MATCH(L49,Lexique!A:A,0)</f>
        <v>39</v>
      </c>
      <c r="N49" s="20">
        <f t="shared" si="8"/>
        <v>1</v>
      </c>
      <c r="W49" s="20" t="str" cm="1">
        <f t="array" ref="W49">IF(INDEX(ListeCIL!D:D,ROW(),1)=0,"",INDEX(ListeCIL!D:D,ROW(),1))</f>
        <v>CY25ASTM</v>
      </c>
      <c r="X49" s="20">
        <f t="shared" si="1"/>
        <v>49</v>
      </c>
      <c r="Z49" s="20">
        <f>MATCH(AC49,CodesPays!B:B,0)</f>
        <v>94</v>
      </c>
      <c r="AA49" s="20" t="str">
        <f>INDEX(CodesPays!G:G,Z49,1)</f>
        <v>조선민주주의인민공화국</v>
      </c>
      <c r="AB49" s="20" t="str">
        <f>CONCATENATE(INDEX(CodesPays!O46:V46,1,$Z$3*2-1),IF(AA49=0,"",CONCATENATE(" - ",AA49)))</f>
        <v>Democratic People's Republic of Korea - 조선민주주의인민공화국</v>
      </c>
      <c r="AC49" s="20" t="str">
        <f>INDEX(CodesPays!O46:V46,1,$Z$3*2)</f>
        <v>KP</v>
      </c>
    </row>
    <row r="50" spans="2:29" ht="8.4499999999999993" customHeight="1" x14ac:dyDescent="0.25">
      <c r="B50" s="54"/>
      <c r="C50" s="54"/>
      <c r="D50" s="54"/>
      <c r="E50" s="43"/>
      <c r="F50" s="46"/>
      <c r="G50" s="46"/>
      <c r="H50" s="46"/>
      <c r="I50" s="46"/>
      <c r="J50" s="46"/>
      <c r="L50" s="20" t="s">
        <v>183</v>
      </c>
      <c r="M50" s="20">
        <f>MATCH(L50,Lexique!A:A,0)</f>
        <v>40</v>
      </c>
      <c r="N50" s="20">
        <f t="shared" si="8"/>
        <v>1</v>
      </c>
      <c r="W50" s="20" t="str" cm="1">
        <f t="array" ref="W50">IF(INDEX(ListeCIL!D:D,ROW(),1)=0,"",INDEX(ListeCIL!D:D,ROW(),1))</f>
        <v>CL25ME</v>
      </c>
      <c r="X50" s="20">
        <f t="shared" si="1"/>
        <v>50</v>
      </c>
      <c r="Z50" s="20">
        <f>MATCH(AC50,CodesPays!B:B,0)</f>
        <v>31</v>
      </c>
      <c r="AA50" s="20">
        <f>INDEX(CodesPays!G:G,Z50,1)</f>
        <v>0</v>
      </c>
      <c r="AB50" s="20" t="str">
        <f>CONCATENATE(INDEX(CodesPays!O47:V47,1,$Z$3*2-1),IF(AA50=0,"",CONCATENATE(" - ",AA50)))</f>
        <v>Democratic Republic of Congo</v>
      </c>
      <c r="AC50" s="20" t="str">
        <f>INDEX(CodesPays!O47:V47,1,$Z$3*2)</f>
        <v>CD</v>
      </c>
    </row>
    <row r="51" spans="2:29" ht="8.4499999999999993" customHeight="1" x14ac:dyDescent="0.25">
      <c r="B51" s="54"/>
      <c r="C51" s="54"/>
      <c r="D51" s="54"/>
      <c r="E51" s="44"/>
      <c r="F51" s="47"/>
      <c r="G51" s="47"/>
      <c r="H51" s="47"/>
      <c r="I51" s="47"/>
      <c r="J51" s="47"/>
      <c r="L51" s="20" t="s">
        <v>172</v>
      </c>
      <c r="M51" s="20">
        <f>MATCH(L51,Lexique!A:A,0)</f>
        <v>41</v>
      </c>
      <c r="N51" s="20">
        <f t="shared" si="8"/>
        <v>1</v>
      </c>
      <c r="W51" s="20" t="str" cm="1">
        <f t="array" ref="W51">IF(INDEX(ListeCIL!D:D,ROW(),1)=0,"",INDEX(ListeCIL!D:D,ROW(),1))</f>
        <v>CY-X-MU2</v>
      </c>
      <c r="X51" s="20">
        <f t="shared" si="1"/>
        <v>51</v>
      </c>
      <c r="Z51" s="20">
        <f>MATCH(AC51,CodesPays!B:B,0)</f>
        <v>47</v>
      </c>
      <c r="AA51" s="20">
        <f>INDEX(CodesPays!G:G,Z51,1)</f>
        <v>0</v>
      </c>
      <c r="AB51" s="20" t="str">
        <f>CONCATENATE(INDEX(CodesPays!O48:V48,1,$Z$3*2-1),IF(AA51=0,"",CONCATENATE(" - ",AA51)))</f>
        <v>Denmark</v>
      </c>
      <c r="AC51" s="20" t="str">
        <f>INDEX(CodesPays!O48:V48,1,$Z$3*2)</f>
        <v>DK</v>
      </c>
    </row>
    <row r="52" spans="2:29" ht="34.15" customHeight="1" x14ac:dyDescent="0.25">
      <c r="B52" s="17"/>
      <c r="C52" s="18" t="str">
        <f>IFERROR(IF(L52="-X-",INDEX(Lexique!B:E,MATCH($P$52,Lexique!A:A,0),$N$3),""),"")&amp;IFERROR(INDEX(ListeCIL!E:H,M52,N52),"")</f>
        <v/>
      </c>
      <c r="D52" s="18" t="str">
        <f>IFERROR(LOOKUP(MATCH(M52,ListeCIL!A:A,0),ListeCIL!A:A,ListeCIL!I:I),"")</f>
        <v/>
      </c>
      <c r="E52" s="17"/>
      <c r="F52" s="35"/>
      <c r="G52" s="35"/>
      <c r="H52" s="35"/>
      <c r="I52" s="35"/>
      <c r="J52" s="35"/>
      <c r="L52" s="20" t="e">
        <f>INDEX(ListeCIL!Q:Q,M52,1)</f>
        <v>#N/A</v>
      </c>
      <c r="M52" s="20" t="e">
        <f>MATCH(B52,ListeCIL!D:D,0)</f>
        <v>#N/A</v>
      </c>
      <c r="N52" s="20">
        <f t="shared" si="8"/>
        <v>1</v>
      </c>
      <c r="W52" s="20" t="str" cm="1">
        <f t="array" ref="W52">IF(INDEX(ListeCIL!D:D,ROW(),1)=0,"",INDEX(ListeCIL!D:D,ROW(),1))</f>
        <v>CY-X-MU8</v>
      </c>
      <c r="X52" s="20">
        <f t="shared" si="1"/>
        <v>52</v>
      </c>
      <c r="Z52" s="20">
        <f>MATCH(AC52,CodesPays!B:B,0)</f>
        <v>46</v>
      </c>
      <c r="AA52" s="20">
        <f>INDEX(CodesPays!G:G,Z52,1)</f>
        <v>0</v>
      </c>
      <c r="AB52" s="20" t="str">
        <f>CONCATENATE(INDEX(CodesPays!O49:V49,1,$Z$3*2-1),IF(AA52=0,"",CONCATENATE(" - ",AA52)))</f>
        <v>Djibouti</v>
      </c>
      <c r="AC52" s="20" t="str">
        <f>INDEX(CodesPays!O49:V49,1,$Z$3*2)</f>
        <v>DJ</v>
      </c>
    </row>
    <row r="53" spans="2:29" ht="34.15" customHeight="1" x14ac:dyDescent="0.25">
      <c r="B53" s="17"/>
      <c r="C53" s="18" t="str">
        <f>IFERROR(IF(L53="-X-",INDEX(Lexique!B:E,MATCH($P$52,Lexique!A:A,0),$N$3),""),"")&amp;IFERROR(INDEX(ListeCIL!E:H,M53,N53),"")</f>
        <v/>
      </c>
      <c r="D53" s="18" t="str">
        <f>IFERROR(LOOKUP(MATCH(M53,ListeCIL!A:A,0),ListeCIL!A:A,ListeCIL!I:I),"")</f>
        <v/>
      </c>
      <c r="E53" s="17"/>
      <c r="F53" s="35"/>
      <c r="G53" s="35"/>
      <c r="H53" s="35"/>
      <c r="I53" s="35"/>
      <c r="J53" s="35"/>
      <c r="L53" s="20" t="e">
        <f>INDEX(ListeCIL!Q:Q,M53,1)</f>
        <v>#N/A</v>
      </c>
      <c r="M53" s="20" t="e">
        <f>MATCH(B53,ListeCIL!D:D,0)</f>
        <v>#N/A</v>
      </c>
      <c r="N53" s="20">
        <f t="shared" si="8"/>
        <v>1</v>
      </c>
      <c r="W53" s="20" t="str" cm="1">
        <f t="array" ref="W53">IF(INDEX(ListeCIL!D:D,ROW(),1)=0,"",INDEX(ListeCIL!D:D,ROW(),1))</f>
        <v>HD25SM</v>
      </c>
      <c r="X53" s="20">
        <f t="shared" si="1"/>
        <v>53</v>
      </c>
      <c r="Z53" s="20">
        <f>MATCH(AC53,CodesPays!B:B,0)</f>
        <v>48</v>
      </c>
      <c r="AA53" s="20">
        <f>INDEX(CodesPays!G:G,Z53,1)</f>
        <v>0</v>
      </c>
      <c r="AB53" s="20" t="str">
        <f>CONCATENATE(INDEX(CodesPays!O50:V50,1,$Z$3*2-1),IF(AA53=0,"",CONCATENATE(" - ",AA53)))</f>
        <v>Dominica</v>
      </c>
      <c r="AC53" s="20" t="str">
        <f>INDEX(CodesPays!O50:V50,1,$Z$3*2)</f>
        <v>DM</v>
      </c>
    </row>
    <row r="54" spans="2:29" ht="34.15" customHeight="1" x14ac:dyDescent="0.25">
      <c r="B54" s="17"/>
      <c r="C54" s="18" t="str">
        <f>IFERROR(IF(L54="-X-",INDEX(Lexique!B:E,MATCH($P$52,Lexique!A:A,0),$N$3),""),"")&amp;IFERROR(INDEX(ListeCIL!E:H,M54,N54),"")</f>
        <v/>
      </c>
      <c r="D54" s="18" t="str">
        <f>IFERROR(LOOKUP(MATCH(M54,ListeCIL!A:A,0),ListeCIL!A:A,ListeCIL!I:I),"")</f>
        <v/>
      </c>
      <c r="E54" s="17"/>
      <c r="F54" s="35"/>
      <c r="G54" s="35"/>
      <c r="H54" s="35"/>
      <c r="I54" s="35"/>
      <c r="J54" s="35"/>
      <c r="L54" s="20" t="e">
        <f>INDEX(ListeCIL!Q:Q,M54,1)</f>
        <v>#N/A</v>
      </c>
      <c r="M54" s="20" t="e">
        <f>MATCH(B54,ListeCIL!D:D,0)</f>
        <v>#N/A</v>
      </c>
      <c r="N54" s="20">
        <f t="shared" si="8"/>
        <v>1</v>
      </c>
      <c r="W54" s="20" t="str" cm="1">
        <f t="array" ref="W54">IF(INDEX(ListeCIL!D:D,ROW(),1)=0,"",INDEX(ListeCIL!D:D,ROW(),1))</f>
        <v>HD25HM</v>
      </c>
      <c r="X54" s="20">
        <f t="shared" si="1"/>
        <v>54</v>
      </c>
      <c r="Z54" s="20">
        <f>MATCH(AC54,CodesPays!B:B,0)</f>
        <v>49</v>
      </c>
      <c r="AA54" s="20">
        <f>INDEX(CodesPays!G:G,Z54,1)</f>
        <v>0</v>
      </c>
      <c r="AB54" s="20" t="str">
        <f>CONCATENATE(INDEX(CodesPays!O51:V51,1,$Z$3*2-1),IF(AA54=0,"",CONCATENATE(" - ",AA54)))</f>
        <v>Dominican Republic</v>
      </c>
      <c r="AC54" s="20" t="str">
        <f>INDEX(CodesPays!O51:V51,1,$Z$3*2)</f>
        <v>DO</v>
      </c>
    </row>
    <row r="55" spans="2:29" ht="34.15" customHeight="1" x14ac:dyDescent="0.25">
      <c r="B55" s="17"/>
      <c r="C55" s="18" t="str">
        <f>IFERROR(IF(L55="-X-",INDEX(Lexique!B:E,MATCH($P$52,Lexique!A:A,0),$N$3),""),"")&amp;IFERROR(INDEX(ListeCIL!E:H,M55,N55),"")</f>
        <v/>
      </c>
      <c r="D55" s="18" t="str">
        <f>IFERROR(LOOKUP(MATCH(M55,ListeCIL!A:A,0),ListeCIL!A:A,ListeCIL!I:I),"")</f>
        <v/>
      </c>
      <c r="E55" s="17"/>
      <c r="F55" s="35"/>
      <c r="G55" s="35"/>
      <c r="H55" s="35"/>
      <c r="I55" s="35"/>
      <c r="J55" s="35"/>
      <c r="L55" s="20" t="e">
        <f>INDEX(ListeCIL!Q:Q,M55,1)</f>
        <v>#N/A</v>
      </c>
      <c r="M55" s="20" t="e">
        <f>MATCH(B55,ListeCIL!D:D,0)</f>
        <v>#N/A</v>
      </c>
      <c r="N55" s="20">
        <f t="shared" si="8"/>
        <v>1</v>
      </c>
      <c r="W55" s="20" t="str" cm="1">
        <f t="array" ref="W55">IF(INDEX(ListeCIL!D:D,ROW(),1)=0,"",INDEX(ListeCIL!D:D,ROW(),1))</f>
        <v>HD25LC</v>
      </c>
      <c r="X55" s="20">
        <f t="shared" si="1"/>
        <v>55</v>
      </c>
      <c r="Z55" s="20">
        <f>MATCH(AC55,CodesPays!B:B,0)</f>
        <v>51</v>
      </c>
      <c r="AA55" s="20">
        <f>INDEX(CodesPays!G:G,Z55,1)</f>
        <v>0</v>
      </c>
      <c r="AB55" s="20" t="str">
        <f>CONCATENATE(INDEX(CodesPays!O52:V52,1,$Z$3*2-1),IF(AA55=0,"",CONCATENATE(" - ",AA55)))</f>
        <v>Ecuador</v>
      </c>
      <c r="AC55" s="20" t="str">
        <f>INDEX(CodesPays!O52:V52,1,$Z$3*2)</f>
        <v>EC</v>
      </c>
    </row>
    <row r="56" spans="2:29" ht="34.15" customHeight="1" x14ac:dyDescent="0.25">
      <c r="B56" s="17"/>
      <c r="C56" s="18" t="str">
        <f>IFERROR(IF(L56="-X-",INDEX(Lexique!B:E,MATCH($P$52,Lexique!A:A,0),$N$3),""),"")&amp;IFERROR(INDEX(ListeCIL!E:H,M56,N56),"")</f>
        <v/>
      </c>
      <c r="D56" s="18" t="str">
        <f>IFERROR(LOOKUP(MATCH(M56,ListeCIL!A:A,0),ListeCIL!A:A,ListeCIL!I:I),"")</f>
        <v/>
      </c>
      <c r="E56" s="17"/>
      <c r="F56" s="35"/>
      <c r="G56" s="35"/>
      <c r="H56" s="35"/>
      <c r="I56" s="35"/>
      <c r="J56" s="35"/>
      <c r="L56" s="20" t="e">
        <f>INDEX(ListeCIL!Q:Q,M56,1)</f>
        <v>#N/A</v>
      </c>
      <c r="M56" s="20" t="e">
        <f>MATCH(B56,ListeCIL!D:D,0)</f>
        <v>#N/A</v>
      </c>
      <c r="N56" s="20">
        <f t="shared" si="8"/>
        <v>1</v>
      </c>
      <c r="W56" s="20" t="str" cm="1">
        <f t="array" ref="W56">IF(INDEX(ListeCIL!D:D,ROW(),1)=0,"",INDEX(ListeCIL!D:D,ROW(),1))</f>
        <v>HD-X-SPEC</v>
      </c>
      <c r="X56" s="20">
        <f t="shared" si="1"/>
        <v>56</v>
      </c>
      <c r="Z56" s="20">
        <f>MATCH(AC56,CodesPays!B:B,0)</f>
        <v>53</v>
      </c>
      <c r="AA56" s="20" t="str">
        <f>INDEX(CodesPays!G:G,Z56,1)</f>
        <v>جمهوريّة مصر العربيّة,</v>
      </c>
      <c r="AB56" s="20" t="str">
        <f>CONCATENATE(INDEX(CodesPays!O53:V53,1,$Z$3*2-1),IF(AA56=0,"",CONCATENATE(" - ",AA56)))</f>
        <v>Egypt - جمهوريّة مصر العربيّة,</v>
      </c>
      <c r="AC56" s="20" t="str">
        <f>INDEX(CodesPays!O53:V53,1,$Z$3*2)</f>
        <v>EG</v>
      </c>
    </row>
    <row r="57" spans="2:29" ht="34.15" customHeight="1" x14ac:dyDescent="0.25">
      <c r="B57" s="17"/>
      <c r="C57" s="18" t="str">
        <f>IFERROR(IF(L57="-X-",INDEX(Lexique!B:E,MATCH($P$52,Lexique!A:A,0),$N$3),""),"")&amp;IFERROR(INDEX(ListeCIL!E:H,M57,N57),"")</f>
        <v/>
      </c>
      <c r="D57" s="18" t="str">
        <f>IFERROR(LOOKUP(MATCH(M57,ListeCIL!A:A,0),ListeCIL!A:A,ListeCIL!I:I),"")</f>
        <v/>
      </c>
      <c r="E57" s="17"/>
      <c r="F57" s="35"/>
      <c r="G57" s="35"/>
      <c r="H57" s="35"/>
      <c r="I57" s="35"/>
      <c r="J57" s="35"/>
      <c r="L57" s="20" t="e">
        <f>INDEX(ListeCIL!Q:Q,M57,1)</f>
        <v>#N/A</v>
      </c>
      <c r="M57" s="20" t="e">
        <f>MATCH(B57,ListeCIL!D:D,0)</f>
        <v>#N/A</v>
      </c>
      <c r="N57" s="20">
        <f t="shared" si="8"/>
        <v>1</v>
      </c>
      <c r="W57" s="20" t="str" cm="1">
        <f t="array" ref="W57">IF(INDEX(ListeCIL!D:D,ROW(),1)=0,"",INDEX(ListeCIL!D:D,ROW(),1))</f>
        <v>TA25MP1</v>
      </c>
      <c r="X57" s="20">
        <f t="shared" si="1"/>
        <v>57</v>
      </c>
      <c r="Z57" s="20">
        <f>MATCH(AC57,CodesPays!B:B,0)</f>
        <v>166</v>
      </c>
      <c r="AA57" s="20">
        <f>INDEX(CodesPays!G:G,Z57,1)</f>
        <v>0</v>
      </c>
      <c r="AB57" s="20" t="str">
        <f>CONCATENATE(INDEX(CodesPays!O54:V54,1,$Z$3*2-1),IF(AA57=0,"",CONCATENATE(" - ",AA57)))</f>
        <v>El Salvador</v>
      </c>
      <c r="AC57" s="20" t="str">
        <f>INDEX(CodesPays!O54:V54,1,$Z$3*2)</f>
        <v>SV</v>
      </c>
    </row>
    <row r="58" spans="2:29" ht="34.15" customHeight="1" x14ac:dyDescent="0.25">
      <c r="B58" s="17"/>
      <c r="C58" s="18" t="str">
        <f>IFERROR(IF(L58="-X-",INDEX(Lexique!B:E,MATCH($P$52,Lexique!A:A,0),$N$3),""),"")&amp;IFERROR(INDEX(ListeCIL!E:H,M58,N58),"")</f>
        <v/>
      </c>
      <c r="D58" s="18" t="str">
        <f>IFERROR(LOOKUP(MATCH(M58,ListeCIL!A:A,0),ListeCIL!A:A,ListeCIL!I:I),"")</f>
        <v/>
      </c>
      <c r="E58" s="17"/>
      <c r="F58" s="35"/>
      <c r="G58" s="35"/>
      <c r="H58" s="35"/>
      <c r="I58" s="35"/>
      <c r="J58" s="35"/>
      <c r="L58" s="20" t="e">
        <f>INDEX(ListeCIL!Q:Q,M58,1)</f>
        <v>#N/A</v>
      </c>
      <c r="M58" s="20" t="e">
        <f>MATCH(B58,ListeCIL!D:D,0)</f>
        <v>#N/A</v>
      </c>
      <c r="N58" s="20">
        <f t="shared" si="8"/>
        <v>1</v>
      </c>
      <c r="W58" s="20" t="str" cm="1">
        <f t="array" ref="W58">IF(INDEX(ListeCIL!D:D,ROW(),1)=0,"",INDEX(ListeCIL!D:D,ROW(),1))</f>
        <v>TA25MP2</v>
      </c>
      <c r="X58" s="20">
        <f t="shared" si="1"/>
        <v>58</v>
      </c>
      <c r="Z58" s="20">
        <f>MATCH(AC58,CodesPays!B:B,0)</f>
        <v>67</v>
      </c>
      <c r="AA58" s="20">
        <f>INDEX(CodesPays!G:G,Z58,1)</f>
        <v>0</v>
      </c>
      <c r="AB58" s="20" t="str">
        <f>CONCATENATE(INDEX(CodesPays!O55:V55,1,$Z$3*2-1),IF(AA58=0,"",CONCATENATE(" - ",AA58)))</f>
        <v>Equatorial Guinea</v>
      </c>
      <c r="AC58" s="20" t="str">
        <f>INDEX(CodesPays!O55:V55,1,$Z$3*2)</f>
        <v>GQ</v>
      </c>
    </row>
    <row r="59" spans="2:29" ht="34.15" customHeight="1" x14ac:dyDescent="0.25">
      <c r="B59" s="17"/>
      <c r="C59" s="18" t="str">
        <f>IFERROR(IF(L59="-X-",INDEX(Lexique!B:E,MATCH($P$52,Lexique!A:A,0),$N$3),""),"")&amp;IFERROR(INDEX(ListeCIL!E:H,M59,N59),"")</f>
        <v/>
      </c>
      <c r="D59" s="18" t="str">
        <f>IFERROR(LOOKUP(MATCH(M59,ListeCIL!A:A,0),ListeCIL!A:A,ListeCIL!I:I),"")</f>
        <v/>
      </c>
      <c r="E59" s="17"/>
      <c r="F59" s="35"/>
      <c r="G59" s="35"/>
      <c r="H59" s="35"/>
      <c r="I59" s="35"/>
      <c r="J59" s="35"/>
      <c r="L59" s="20" t="e">
        <f>INDEX(ListeCIL!Q:Q,M59,1)</f>
        <v>#N/A</v>
      </c>
      <c r="M59" s="20" t="e">
        <f>MATCH(B59,ListeCIL!D:D,0)</f>
        <v>#N/A</v>
      </c>
      <c r="N59" s="20">
        <f t="shared" si="8"/>
        <v>1</v>
      </c>
      <c r="W59" s="20" t="str" cm="1">
        <f t="array" ref="W59">IF(INDEX(ListeCIL!D:D,ROW(),1)=0,"",INDEX(ListeCIL!D:D,ROW(),1))</f>
        <v>TA25ASTM</v>
      </c>
      <c r="X59" s="20">
        <f t="shared" si="1"/>
        <v>59</v>
      </c>
      <c r="Z59" s="20">
        <f>MATCH(AC59,CodesPays!B:B,0)</f>
        <v>54</v>
      </c>
      <c r="AA59" s="20">
        <f>INDEX(CodesPays!G:G,Z59,1)</f>
        <v>0</v>
      </c>
      <c r="AB59" s="20" t="str">
        <f>CONCATENATE(INDEX(CodesPays!O56:V56,1,$Z$3*2-1),IF(AA59=0,"",CONCATENATE(" - ",AA59)))</f>
        <v>Eritrea</v>
      </c>
      <c r="AC59" s="20" t="str">
        <f>INDEX(CodesPays!O56:V56,1,$Z$3*2)</f>
        <v>ER</v>
      </c>
    </row>
    <row r="60" spans="2:29" ht="34.15" customHeight="1" x14ac:dyDescent="0.25">
      <c r="B60" s="17"/>
      <c r="C60" s="18" t="str">
        <f>IFERROR(IF(L60="-X-",INDEX(Lexique!B:E,MATCH($P$52,Lexique!A:A,0),$N$3),""),"")&amp;IFERROR(INDEX(ListeCIL!E:H,M60,N60),"")</f>
        <v/>
      </c>
      <c r="D60" s="18" t="str">
        <f>IFERROR(LOOKUP(MATCH(M60,ListeCIL!A:A,0),ListeCIL!A:A,ListeCIL!I:I),"")</f>
        <v/>
      </c>
      <c r="E60" s="17"/>
      <c r="F60" s="35"/>
      <c r="G60" s="35"/>
      <c r="H60" s="35"/>
      <c r="I60" s="35"/>
      <c r="J60" s="35"/>
      <c r="L60" s="20" t="e">
        <f>INDEX(ListeCIL!Q:Q,M60,1)</f>
        <v>#N/A</v>
      </c>
      <c r="M60" s="20" t="e">
        <f>MATCH(B60,ListeCIL!D:D,0)</f>
        <v>#N/A</v>
      </c>
      <c r="N60" s="20">
        <f t="shared" si="8"/>
        <v>1</v>
      </c>
      <c r="W60" s="20" t="str" cm="1">
        <f t="array" ref="W60">IF(INDEX(ListeCIL!D:D,ROW(),1)=0,"",INDEX(ListeCIL!D:D,ROW(),1))</f>
        <v>TA25FS</v>
      </c>
      <c r="X60" s="20">
        <f t="shared" si="1"/>
        <v>60</v>
      </c>
      <c r="Z60" s="20">
        <f>MATCH(AC60,CodesPays!B:B,0)</f>
        <v>52</v>
      </c>
      <c r="AA60" s="20" t="str">
        <f>INDEX(CodesPays!G:G,Z60,1)</f>
        <v>Eesti</v>
      </c>
      <c r="AB60" s="20" t="str">
        <f>CONCATENATE(INDEX(CodesPays!O57:V57,1,$Z$3*2-1),IF(AA60=0,"",CONCATENATE(" - ",AA60)))</f>
        <v>Estonia - Eesti</v>
      </c>
      <c r="AC60" s="20" t="str">
        <f>INDEX(CodesPays!O57:V57,1,$Z$3*2)</f>
        <v>EE</v>
      </c>
    </row>
    <row r="61" spans="2:29" ht="34.15" customHeight="1" x14ac:dyDescent="0.25">
      <c r="B61" s="17"/>
      <c r="C61" s="18" t="str">
        <f>IFERROR(IF(L61="-X-",INDEX(Lexique!B:E,MATCH($P$52,Lexique!A:A,0),$N$3),""),"")&amp;IFERROR(INDEX(ListeCIL!E:H,M61,N61),"")</f>
        <v/>
      </c>
      <c r="D61" s="18" t="str">
        <f>IFERROR(LOOKUP(MATCH(M61,ListeCIL!A:A,0),ListeCIL!A:A,ListeCIL!I:I),"")</f>
        <v/>
      </c>
      <c r="E61" s="17"/>
      <c r="F61" s="35"/>
      <c r="G61" s="35"/>
      <c r="H61" s="35"/>
      <c r="I61" s="35"/>
      <c r="J61" s="35"/>
      <c r="L61" s="20" t="e">
        <f>INDEX(ListeCIL!Q:Q,M61,1)</f>
        <v>#N/A</v>
      </c>
      <c r="M61" s="20" t="e">
        <f>MATCH(B61,ListeCIL!D:D,0)</f>
        <v>#N/A</v>
      </c>
      <c r="N61" s="20">
        <f t="shared" si="8"/>
        <v>1</v>
      </c>
      <c r="W61" s="20" t="str" cm="1">
        <f t="array" ref="W61">IF(INDEX(ListeCIL!D:D,ROW(),1)=0,"",INDEX(ListeCIL!D:D,ROW(),1))</f>
        <v>TA-X-ASTMFlat</v>
      </c>
      <c r="X61" s="20">
        <f t="shared" si="1"/>
        <v>61</v>
      </c>
      <c r="Z61" s="20">
        <f>MATCH(AC61,CodesPays!B:B,0)</f>
        <v>56</v>
      </c>
      <c r="AA61" s="20" t="str">
        <f>INDEX(CodesPays!G:G,Z61,1)</f>
        <v>የኢትዮጵያ ፌዴራላዊ ዲሞክራሲያዊ ሪፐብሊክ</v>
      </c>
      <c r="AB61" s="20" t="str">
        <f>CONCATENATE(INDEX(CodesPays!O58:V58,1,$Z$3*2-1),IF(AA61=0,"",CONCATENATE(" - ",AA61)))</f>
        <v>Ethiopia - የኢትዮጵያ ፌዴራላዊ ዲሞክራሲያዊ ሪፐብሊክ</v>
      </c>
      <c r="AC61" s="20" t="str">
        <f>INDEX(CodesPays!O58:V58,1,$Z$3*2)</f>
        <v>ET</v>
      </c>
    </row>
    <row r="62" spans="2:29" ht="34.15" customHeight="1" x14ac:dyDescent="0.25">
      <c r="B62" s="17"/>
      <c r="C62" s="18" t="str">
        <f>IFERROR(IF(L62="-X-",INDEX(Lexique!B:E,MATCH($P$52,Lexique!A:A,0),$N$3),""),"")&amp;IFERROR(INDEX(ListeCIL!E:H,M62,N62),"")</f>
        <v/>
      </c>
      <c r="D62" s="18" t="str">
        <f>IFERROR(LOOKUP(MATCH(M62,ListeCIL!A:A,0),ListeCIL!A:A,ListeCIL!I:I),"")</f>
        <v/>
      </c>
      <c r="E62" s="17"/>
      <c r="F62" s="35"/>
      <c r="G62" s="35"/>
      <c r="H62" s="35"/>
      <c r="I62" s="35"/>
      <c r="J62" s="35"/>
      <c r="L62" s="20" t="e">
        <f>INDEX(ListeCIL!Q:Q,M62,1)</f>
        <v>#N/A</v>
      </c>
      <c r="M62" s="20" t="e">
        <f>MATCH(B62,ListeCIL!D:D,0)</f>
        <v>#N/A</v>
      </c>
      <c r="N62" s="20">
        <f t="shared" si="8"/>
        <v>1</v>
      </c>
      <c r="W62" s="20" t="str" cm="1">
        <f t="array" ref="W62">IF(INDEX(ListeCIL!D:D,ROW(),1)=0,"",INDEX(ListeCIL!D:D,ROW(),1))</f>
        <v>TA25SS</v>
      </c>
      <c r="X62" s="20">
        <f t="shared" si="1"/>
        <v>62</v>
      </c>
      <c r="Z62" s="20">
        <f>MATCH(AC62,CodesPays!B:B,0)</f>
        <v>58</v>
      </c>
      <c r="AA62" s="20">
        <f>INDEX(CodesPays!G:G,Z62,1)</f>
        <v>0</v>
      </c>
      <c r="AB62" s="20" t="str">
        <f>CONCATENATE(INDEX(CodesPays!O59:V59,1,$Z$3*2-1),IF(AA62=0,"",CONCATENATE(" - ",AA62)))</f>
        <v>Fiji</v>
      </c>
      <c r="AC62" s="20" t="str">
        <f>INDEX(CodesPays!O59:V59,1,$Z$3*2)</f>
        <v>FJ</v>
      </c>
    </row>
    <row r="63" spans="2:29" ht="34.15" customHeight="1" x14ac:dyDescent="0.25">
      <c r="B63" s="17"/>
      <c r="C63" s="18" t="str">
        <f>IFERROR(IF(L63="-X-",INDEX(Lexique!B:E,MATCH($P$52,Lexique!A:A,0),$N$3),""),"")&amp;IFERROR(INDEX(ListeCIL!E:H,M63,N63),"")</f>
        <v/>
      </c>
      <c r="D63" s="18" t="str">
        <f>IFERROR(LOOKUP(MATCH(M63,ListeCIL!A:A,0),ListeCIL!A:A,ListeCIL!I:I),"")</f>
        <v/>
      </c>
      <c r="E63" s="17"/>
      <c r="F63" s="35"/>
      <c r="G63" s="35"/>
      <c r="H63" s="35"/>
      <c r="I63" s="35"/>
      <c r="J63" s="35"/>
      <c r="L63" s="20" t="e">
        <f>INDEX(ListeCIL!Q:Q,M63,1)</f>
        <v>#N/A</v>
      </c>
      <c r="M63" s="20" t="e">
        <f>MATCH(B63,ListeCIL!D:D,0)</f>
        <v>#N/A</v>
      </c>
      <c r="N63" s="20">
        <f t="shared" si="8"/>
        <v>1</v>
      </c>
      <c r="W63" s="20" t="str" cm="1">
        <f t="array" ref="W63">IF(INDEX(ListeCIL!D:D,ROW(),1)=0,"",INDEX(ListeCIL!D:D,ROW(),1))</f>
        <v>TA-X-TU</v>
      </c>
      <c r="X63" s="20">
        <f t="shared" si="1"/>
        <v>63</v>
      </c>
      <c r="Z63" s="20">
        <f>MATCH(AC63,CodesPays!B:B,0)</f>
        <v>57</v>
      </c>
      <c r="AA63" s="20" t="str">
        <f>INDEX(CodesPays!G:G,Z63,1)</f>
        <v>Suomen Tasavalta</v>
      </c>
      <c r="AB63" s="20" t="str">
        <f>CONCATENATE(INDEX(CodesPays!O60:V60,1,$Z$3*2-1),IF(AA63=0,"",CONCATENATE(" - ",AA63)))</f>
        <v>Finland - Suomen Tasavalta</v>
      </c>
      <c r="AC63" s="20" t="str">
        <f>INDEX(CodesPays!O60:V60,1,$Z$3*2)</f>
        <v>FI</v>
      </c>
    </row>
    <row r="64" spans="2:29" ht="34.15" customHeight="1" x14ac:dyDescent="0.25">
      <c r="B64" s="17"/>
      <c r="C64" s="18" t="str">
        <f>IFERROR(IF(L64="-X-",INDEX(Lexique!B:E,MATCH($P$52,Lexique!A:A,0),$N$3),""),"")&amp;IFERROR(INDEX(ListeCIL!E:H,M64,N64),"")</f>
        <v/>
      </c>
      <c r="D64" s="18" t="str">
        <f>IFERROR(LOOKUP(MATCH(M64,ListeCIL!A:A,0),ListeCIL!A:A,ListeCIL!I:I),"")</f>
        <v/>
      </c>
      <c r="E64" s="17"/>
      <c r="F64" s="35"/>
      <c r="G64" s="35"/>
      <c r="H64" s="35"/>
      <c r="I64" s="35"/>
      <c r="J64" s="35"/>
      <c r="L64" s="20" t="e">
        <f>INDEX(ListeCIL!Q:Q,M64,1)</f>
        <v>#N/A</v>
      </c>
      <c r="M64" s="20" t="e">
        <f>MATCH(B64,ListeCIL!D:D,0)</f>
        <v>#N/A</v>
      </c>
      <c r="N64" s="20">
        <f t="shared" si="8"/>
        <v>1</v>
      </c>
      <c r="W64" s="20" t="str" cm="1">
        <f t="array" ref="W64">IF(INDEX(ListeCIL!D:D,ROW(),1)=0,"",INDEX(ListeCIL!D:D,ROW(),1))</f>
        <v>TA-X-DW</v>
      </c>
      <c r="X64" s="20">
        <f t="shared" si="1"/>
        <v>64</v>
      </c>
      <c r="Z64" s="20">
        <f>MATCH(AC64,CodesPays!B:B,0)</f>
        <v>60</v>
      </c>
      <c r="AA64" s="20">
        <f>INDEX(CodesPays!G:G,Z64,1)</f>
        <v>0</v>
      </c>
      <c r="AB64" s="20" t="str">
        <f>CONCATENATE(INDEX(CodesPays!O61:V61,1,$Z$3*2-1),IF(AA64=0,"",CONCATENATE(" - ",AA64)))</f>
        <v>France</v>
      </c>
      <c r="AC64" s="20" t="str">
        <f>INDEX(CodesPays!O61:V61,1,$Z$3*2)</f>
        <v>FR</v>
      </c>
    </row>
    <row r="65" spans="2:30" ht="34.15" customHeight="1" x14ac:dyDescent="0.25">
      <c r="B65" s="17"/>
      <c r="C65" s="18" t="str">
        <f>IFERROR(IF(L65="-X-",INDEX(Lexique!B:E,MATCH($P$52,Lexique!A:A,0),$N$3),""),"")&amp;IFERROR(INDEX(ListeCIL!E:H,M65,N65),"")</f>
        <v/>
      </c>
      <c r="D65" s="18" t="str">
        <f>IFERROR(LOOKUP(MATCH(M65,ListeCIL!A:A,0),ListeCIL!A:A,ListeCIL!I:I),"")</f>
        <v/>
      </c>
      <c r="E65" s="17"/>
      <c r="F65" s="35"/>
      <c r="G65" s="35"/>
      <c r="H65" s="35"/>
      <c r="I65" s="35"/>
      <c r="J65" s="35"/>
      <c r="L65" s="20" t="e">
        <f>INDEX(ListeCIL!Q:Q,M65,1)</f>
        <v>#N/A</v>
      </c>
      <c r="M65" s="20" t="e">
        <f>MATCH(B65,ListeCIL!D:D,0)</f>
        <v>#N/A</v>
      </c>
      <c r="N65" s="20">
        <f t="shared" si="8"/>
        <v>1</v>
      </c>
      <c r="W65" s="20" t="str" cm="1">
        <f t="array" ref="W65">IF(INDEX(ListeCIL!D:D,ROW(),1)=0,"",INDEX(ListeCIL!D:D,ROW(),1))</f>
        <v>TA-X-WR</v>
      </c>
      <c r="X65" s="20">
        <f t="shared" si="1"/>
        <v>65</v>
      </c>
      <c r="Z65" s="20">
        <f>MATCH(AC65,CodesPays!B:B,0)</f>
        <v>61</v>
      </c>
      <c r="AA65" s="20">
        <f>INDEX(CodesPays!G:G,Z65,1)</f>
        <v>0</v>
      </c>
      <c r="AB65" s="20" t="str">
        <f>CONCATENATE(INDEX(CodesPays!O62:V62,1,$Z$3*2-1),IF(AA65=0,"",CONCATENATE(" - ",AA65)))</f>
        <v>Gabon</v>
      </c>
      <c r="AC65" s="20" t="str">
        <f>INDEX(CodesPays!O62:V62,1,$Z$3*2)</f>
        <v>GA</v>
      </c>
    </row>
    <row r="66" spans="2:30" ht="34.15" customHeight="1" x14ac:dyDescent="0.25">
      <c r="B66" s="17"/>
      <c r="C66" s="18" t="str">
        <f>IFERROR(IF(L66="-X-",INDEX(Lexique!B:E,MATCH($P$52,Lexique!A:A,0),$N$3),""),"")&amp;IFERROR(INDEX(ListeCIL!E:H,M66,N66),"")</f>
        <v/>
      </c>
      <c r="D66" s="18" t="str">
        <f>IFERROR(LOOKUP(MATCH(M66,ListeCIL!A:A,0),ListeCIL!A:A,ListeCIL!I:I),"")</f>
        <v/>
      </c>
      <c r="E66" s="17"/>
      <c r="F66" s="35"/>
      <c r="G66" s="35"/>
      <c r="H66" s="35"/>
      <c r="I66" s="35"/>
      <c r="J66" s="35"/>
      <c r="L66" s="20" t="e">
        <f>INDEX(ListeCIL!Q:Q,M66,1)</f>
        <v>#N/A</v>
      </c>
      <c r="M66" s="20" t="e">
        <f>MATCH(B66,ListeCIL!D:D,0)</f>
        <v>#N/A</v>
      </c>
      <c r="N66" s="20">
        <f t="shared" si="8"/>
        <v>1</v>
      </c>
      <c r="W66" s="20" t="str" cm="1">
        <f t="array" ref="W66">IF(INDEX(ListeCIL!D:D,ROW(),1)=0,"",INDEX(ListeCIL!D:D,ROW(),1))</f>
        <v>TA-X-AA</v>
      </c>
      <c r="X66" s="20">
        <f t="shared" si="1"/>
        <v>66</v>
      </c>
      <c r="Z66" s="20">
        <f>MATCH(AC66,CodesPays!B:B,0)</f>
        <v>65</v>
      </c>
      <c r="AA66" s="20">
        <f>INDEX(CodesPays!G:G,Z66,1)</f>
        <v>0</v>
      </c>
      <c r="AB66" s="20" t="str">
        <f>CONCATENATE(INDEX(CodesPays!O63:V63,1,$Z$3*2-1),IF(AA66=0,"",CONCATENATE(" - ",AA66)))</f>
        <v>Gambia</v>
      </c>
      <c r="AC66" s="20" t="str">
        <f>INDEX(CodesPays!O63:V63,1,$Z$3*2)</f>
        <v>GM</v>
      </c>
    </row>
    <row r="67" spans="2:30" ht="34.15" customHeight="1" x14ac:dyDescent="0.25">
      <c r="B67" s="17"/>
      <c r="C67" s="18" t="str">
        <f>IFERROR(IF(L67="-X-",INDEX(Lexique!B:E,MATCH($P$52,Lexique!A:A,0),$N$3),""),"")&amp;IFERROR(INDEX(ListeCIL!E:H,M67,N67),"")</f>
        <v/>
      </c>
      <c r="D67" s="18" t="str">
        <f>IFERROR(LOOKUP(MATCH(M67,ListeCIL!A:A,0),ListeCIL!A:A,ListeCIL!I:I),"")</f>
        <v/>
      </c>
      <c r="E67" s="17"/>
      <c r="F67" s="35"/>
      <c r="G67" s="35"/>
      <c r="H67" s="35"/>
      <c r="I67" s="35"/>
      <c r="J67" s="35"/>
      <c r="L67" s="20" t="e">
        <f>INDEX(ListeCIL!Q:Q,M67,1)</f>
        <v>#N/A</v>
      </c>
      <c r="M67" s="20" t="e">
        <f>MATCH(B67,ListeCIL!D:D,0)</f>
        <v>#N/A</v>
      </c>
      <c r="N67" s="20">
        <f t="shared" si="8"/>
        <v>1</v>
      </c>
      <c r="W67" s="20" t="str" cm="1">
        <f t="array" ref="W67">IF(INDEX(ListeCIL!D:D,ROW(),1)=0,"",INDEX(ListeCIL!D:D,ROW(),1))</f>
        <v>TA25BO</v>
      </c>
      <c r="X67" s="20">
        <f t="shared" si="1"/>
        <v>67</v>
      </c>
      <c r="Z67" s="20">
        <f>MATCH(AC67,CodesPays!B:B,0)</f>
        <v>63</v>
      </c>
      <c r="AA67" s="20" t="str">
        <f>INDEX(CodesPays!G:G,Z67,1)</f>
        <v>საქართველო</v>
      </c>
      <c r="AB67" s="20" t="str">
        <f>CONCATENATE(INDEX(CodesPays!O64:V64,1,$Z$3*2-1),IF(AA67=0,"",CONCATENATE(" - ",AA67)))</f>
        <v>Georgia - საქართველო</v>
      </c>
      <c r="AC67" s="20" t="str">
        <f>INDEX(CodesPays!O64:V64,1,$Z$3*2)</f>
        <v>GE</v>
      </c>
    </row>
    <row r="68" spans="2:30" ht="34.15" customHeight="1" x14ac:dyDescent="0.25">
      <c r="B68" s="17"/>
      <c r="C68" s="18" t="str">
        <f>IFERROR(IF(L68="-X-",INDEX(Lexique!B:E,MATCH($P$52,Lexique!A:A,0),$N$3),""),"")&amp;IFERROR(INDEX(ListeCIL!E:H,M68,N68),"")</f>
        <v/>
      </c>
      <c r="D68" s="18" t="str">
        <f>IFERROR(LOOKUP(MATCH(M68,ListeCIL!A:A,0),ListeCIL!A:A,ListeCIL!I:I),"")</f>
        <v/>
      </c>
      <c r="E68" s="17"/>
      <c r="F68" s="35"/>
      <c r="G68" s="35"/>
      <c r="H68" s="35"/>
      <c r="I68" s="35"/>
      <c r="J68" s="35"/>
      <c r="L68" s="20" t="e">
        <f>INDEX(ListeCIL!Q:Q,M68,1)</f>
        <v>#N/A</v>
      </c>
      <c r="M68" s="20" t="e">
        <f>MATCH(B68,ListeCIL!D:D,0)</f>
        <v>#N/A</v>
      </c>
      <c r="N68" s="20">
        <f t="shared" si="8"/>
        <v>1</v>
      </c>
      <c r="W68" s="20" t="str" cm="1">
        <f t="array" ref="W68">IF(INDEX(ListeCIL!D:D,ROW(),1)=0,"",INDEX(ListeCIL!D:D,ROW(),1))</f>
        <v>TA-X-CB</v>
      </c>
      <c r="X68" s="20">
        <f t="shared" si="1"/>
        <v>68</v>
      </c>
      <c r="Z68" s="20">
        <f>MATCH(AC68,CodesPays!B:B,0)</f>
        <v>45</v>
      </c>
      <c r="AA68" s="20">
        <f>INDEX(CodesPays!G:G,Z68,1)</f>
        <v>0</v>
      </c>
      <c r="AB68" s="20" t="str">
        <f>CONCATENATE(INDEX(CodesPays!O65:V65,1,$Z$3*2-1),IF(AA68=0,"",CONCATENATE(" - ",AA68)))</f>
        <v>Germany</v>
      </c>
      <c r="AC68" s="20" t="str">
        <f>INDEX(CodesPays!O65:V65,1,$Z$3*2)</f>
        <v>DE</v>
      </c>
    </row>
    <row r="69" spans="2:30" ht="34.15" customHeight="1" x14ac:dyDescent="0.25">
      <c r="B69" s="17"/>
      <c r="C69" s="18" t="str">
        <f>IFERROR(IF(L69="-X-",INDEX(Lexique!B:E,MATCH($P$52,Lexique!A:A,0),$N$3),""),"")&amp;IFERROR(INDEX(ListeCIL!E:H,M69,N69),"")</f>
        <v/>
      </c>
      <c r="D69" s="18" t="str">
        <f>IFERROR(LOOKUP(MATCH(M69,ListeCIL!A:A,0),ListeCIL!A:A,ListeCIL!I:I),"")</f>
        <v/>
      </c>
      <c r="E69" s="17"/>
      <c r="F69" s="35"/>
      <c r="G69" s="35"/>
      <c r="H69" s="35"/>
      <c r="I69" s="35"/>
      <c r="J69" s="35"/>
      <c r="L69" s="20" t="e">
        <f>INDEX(ListeCIL!Q:Q,M69,1)</f>
        <v>#N/A</v>
      </c>
      <c r="M69" s="20" t="e">
        <f>MATCH(B69,ListeCIL!D:D,0)</f>
        <v>#N/A</v>
      </c>
      <c r="N69" s="20">
        <f t="shared" si="8"/>
        <v>1</v>
      </c>
      <c r="W69" s="20" t="str" cm="1">
        <f t="array" ref="W69">IF(INDEX(ListeCIL!D:D,ROW(),1)=0,"",INDEX(ListeCIL!D:D,ROW(),1))</f>
        <v>TH25NS</v>
      </c>
      <c r="X69" s="20">
        <f t="shared" si="1"/>
        <v>69</v>
      </c>
      <c r="Z69" s="20">
        <f>MATCH(AC69,CodesPays!B:B,0)</f>
        <v>64</v>
      </c>
      <c r="AA69" s="20">
        <f>INDEX(CodesPays!G:G,Z69,1)</f>
        <v>0</v>
      </c>
      <c r="AB69" s="20" t="str">
        <f>CONCATENATE(INDEX(CodesPays!O66:V66,1,$Z$3*2-1),IF(AA69=0,"",CONCATENATE(" - ",AA69)))</f>
        <v>Ghana</v>
      </c>
      <c r="AC69" s="20" t="str">
        <f>INDEX(CodesPays!O66:V66,1,$Z$3*2)</f>
        <v>GH</v>
      </c>
    </row>
    <row r="70" spans="2:30" ht="34.15" customHeight="1" x14ac:dyDescent="0.25">
      <c r="B70" s="17"/>
      <c r="C70" s="18" t="str">
        <f>IFERROR(IF(L70="-X-",INDEX(Lexique!B:E,MATCH($P$52,Lexique!A:A,0),$N$3),""),"")&amp;IFERROR(INDEX(ListeCIL!E:H,M70,N70),"")</f>
        <v/>
      </c>
      <c r="D70" s="18" t="str">
        <f>IFERROR(LOOKUP(MATCH(M70,ListeCIL!A:A,0),ListeCIL!A:A,ListeCIL!I:I),"")</f>
        <v/>
      </c>
      <c r="E70" s="17"/>
      <c r="F70" s="35"/>
      <c r="G70" s="35"/>
      <c r="H70" s="35"/>
      <c r="I70" s="35"/>
      <c r="J70" s="35"/>
      <c r="L70" s="20" t="e">
        <f>INDEX(ListeCIL!Q:Q,M70,1)</f>
        <v>#N/A</v>
      </c>
      <c r="M70" s="20" t="e">
        <f>MATCH(B70,ListeCIL!D:D,0)</f>
        <v>#N/A</v>
      </c>
      <c r="N70" s="20">
        <f t="shared" si="8"/>
        <v>1</v>
      </c>
      <c r="W70" s="20" t="str" cm="1">
        <f t="array" ref="W70">IF(INDEX(ListeCIL!D:D,ROW(),1)=0,"",INDEX(ListeCIL!D:D,ROW(),1))</f>
        <v>TL-X-NS</v>
      </c>
      <c r="X70" s="20">
        <f t="shared" ref="X70:X72" si="9">IF(W70="","",ROW())</f>
        <v>70</v>
      </c>
      <c r="Z70" s="20">
        <f>MATCH(AC70,CodesPays!B:B,0)</f>
        <v>68</v>
      </c>
      <c r="AA70" s="20" t="str">
        <f>INDEX(CodesPays!G:G,Z70,1)</f>
        <v>Ελλάδα</v>
      </c>
      <c r="AB70" s="20" t="str">
        <f>CONCATENATE(INDEX(CodesPays!O67:V67,1,$Z$3*2-1),IF(AA70=0,"",CONCATENATE(" - ",AA70)))</f>
        <v>Greece - Ελλάδα</v>
      </c>
      <c r="AC70" s="20" t="str">
        <f>INDEX(CodesPays!O67:V67,1,$Z$3*2)</f>
        <v>GR</v>
      </c>
    </row>
    <row r="71" spans="2:30" ht="34.15" customHeight="1" x14ac:dyDescent="0.25">
      <c r="B71" s="17"/>
      <c r="C71" s="18" t="str">
        <f>IFERROR(IF(L71="-X-",INDEX(Lexique!B:E,MATCH($P$52,Lexique!A:A,0),$N$3),""),"")&amp;IFERROR(INDEX(ListeCIL!E:H,M71,N71),"")</f>
        <v/>
      </c>
      <c r="D71" s="18" t="str">
        <f>IFERROR(LOOKUP(MATCH(M71,ListeCIL!A:A,0),ListeCIL!A:A,ListeCIL!I:I),"")</f>
        <v/>
      </c>
      <c r="E71" s="17"/>
      <c r="F71" s="35"/>
      <c r="G71" s="35"/>
      <c r="H71" s="35"/>
      <c r="I71" s="35"/>
      <c r="J71" s="35"/>
      <c r="L71" s="20" t="e">
        <f>INDEX(ListeCIL!Q:Q,M71,1)</f>
        <v>#N/A</v>
      </c>
      <c r="M71" s="20" t="e">
        <f>MATCH(B71,ListeCIL!D:D,0)</f>
        <v>#N/A</v>
      </c>
      <c r="N71" s="20">
        <f t="shared" si="8"/>
        <v>1</v>
      </c>
      <c r="W71" s="20" t="str" cm="1">
        <f t="array" ref="W71">IF(INDEX(ListeCIL!D:D,ROW(),1)=0,"",INDEX(ListeCIL!D:D,ROW(),1))</f>
        <v>BE25FS</v>
      </c>
      <c r="X71" s="20">
        <f t="shared" si="9"/>
        <v>71</v>
      </c>
      <c r="Z71" s="20">
        <f>MATCH(AC71,CodesPays!B:B,0)</f>
        <v>62</v>
      </c>
      <c r="AA71" s="20">
        <f>INDEX(CodesPays!G:G,Z71,1)</f>
        <v>0</v>
      </c>
      <c r="AB71" s="20" t="str">
        <f>CONCATENATE(INDEX(CodesPays!O68:V68,1,$Z$3*2-1),IF(AA71=0,"",CONCATENATE(" - ",AA71)))</f>
        <v>Grenada</v>
      </c>
      <c r="AC71" s="20" t="str">
        <f>INDEX(CodesPays!O68:V68,1,$Z$3*2)</f>
        <v>GD</v>
      </c>
    </row>
    <row r="72" spans="2:30" ht="13.15" customHeight="1" x14ac:dyDescent="0.25">
      <c r="C72" s="25"/>
      <c r="D72" s="25"/>
      <c r="L72" s="20" t="e">
        <f>INDEX(ListeCIL!Q:Q,M72,1)</f>
        <v>#N/A</v>
      </c>
      <c r="M72" s="20" t="e">
        <f>MATCH(B72,ListeCIL!D:D,0)</f>
        <v>#N/A</v>
      </c>
      <c r="N72" s="20">
        <f t="shared" si="8"/>
        <v>1</v>
      </c>
      <c r="W72" s="20" t="str" cm="1">
        <f t="array" ref="W72">IF(INDEX(ListeCIL!D:D,ROW(),1)=0,"",INDEX(ListeCIL!D:D,ROW(),1))</f>
        <v>RB-X-FS</v>
      </c>
      <c r="X72" s="20">
        <f t="shared" si="9"/>
        <v>72</v>
      </c>
      <c r="Z72" s="20">
        <f>MATCH(AC72,CodesPays!B:B,0)</f>
        <v>69</v>
      </c>
      <c r="AA72" s="20">
        <f>INDEX(CodesPays!G:G,Z72,1)</f>
        <v>0</v>
      </c>
      <c r="AB72" s="20" t="str">
        <f>CONCATENATE(INDEX(CodesPays!O69:V69,1,$Z$3*2-1),IF(AA72=0,"",CONCATENATE(" - ",AA72)))</f>
        <v>Guatemala</v>
      </c>
      <c r="AC72" s="20" t="str">
        <f>INDEX(CodesPays!O69:V69,1,$Z$3*2)</f>
        <v>GT</v>
      </c>
    </row>
    <row r="73" spans="2:30" ht="34.15" customHeight="1" x14ac:dyDescent="0.3">
      <c r="B73" s="28" t="s">
        <v>1668</v>
      </c>
      <c r="C73" s="48" t="str" cm="1">
        <f t="array" ref="C73">INDEX(Lexique!B:E,M73,'Registration form'!$N$3)</f>
        <v>Send the form to the following e-mail address: ilc@compalab.org</v>
      </c>
      <c r="D73" s="48"/>
      <c r="E73" s="48"/>
      <c r="F73" s="48"/>
      <c r="G73" s="31"/>
      <c r="H73" s="31"/>
      <c r="I73" s="31"/>
      <c r="J73" s="31"/>
      <c r="K73" s="31"/>
      <c r="L73" s="24" t="s">
        <v>1669</v>
      </c>
      <c r="M73" s="12">
        <f>MATCH('Registration form'!L73,Lexique!A:A,0)</f>
        <v>87</v>
      </c>
      <c r="N73" s="31"/>
      <c r="O73" s="31"/>
      <c r="P73" s="31"/>
      <c r="Q73" s="31"/>
      <c r="R73" s="31"/>
      <c r="S73" s="31"/>
      <c r="T73" s="31"/>
      <c r="U73" s="31"/>
      <c r="V73" s="31"/>
      <c r="W73" s="20" t="str" cm="1">
        <f t="array" ref="W73">IF(INDEX(ListeCIL!D:D,ROW(),1)=0,"",INDEX(ListeCIL!D:D,ROW(),1))</f>
        <v>FL25TU</v>
      </c>
      <c r="X73" s="20">
        <f t="shared" ref="X73:X104" si="10">IF(W73="","",ROW())</f>
        <v>73</v>
      </c>
      <c r="Z73" s="20">
        <f>MATCH(AC73,CodesPays!B:B,0)</f>
        <v>70</v>
      </c>
      <c r="AA73" s="20">
        <f>INDEX(CodesPays!G:G,Z73,1)</f>
        <v>0</v>
      </c>
      <c r="AB73" s="20" t="str">
        <f>CONCATENATE(INDEX(CodesPays!O71:V71,1,$Z$3*2-1),IF(AA73=0,"",CONCATENATE(" - ",AA73)))</f>
        <v>Guinea-Bissau</v>
      </c>
      <c r="AC73" s="20" t="str">
        <f>INDEX(CodesPays!O71:V71,1,$Z$3*2)</f>
        <v>GW</v>
      </c>
      <c r="AD73" s="31"/>
    </row>
    <row r="74" spans="2:30" ht="34.15" customHeight="1" x14ac:dyDescent="0.25">
      <c r="C74" s="41" t="str" cm="1">
        <f t="array" ref="C74">INDEX(Lexique!B:E,M74,'Registration form'!$N$3)</f>
        <v>The sending of the registration form to CompaLab constitutes acceptance of the general conditions of participation:</v>
      </c>
      <c r="D74" s="41"/>
      <c r="E74" s="41"/>
      <c r="F74" s="41"/>
      <c r="G74" s="39" t="str">
        <f>HYPERLINK(INDEX(Lexique!B:E,M75,'Registration form'!$N$3))</f>
        <v>http://www.compalab.org/medias/files/conditions-generales-en.pdf</v>
      </c>
      <c r="H74" s="39"/>
      <c r="I74" s="39"/>
      <c r="J74" s="39"/>
      <c r="L74" s="4" t="s">
        <v>1157</v>
      </c>
      <c r="M74" s="12">
        <f>MATCH('Registration form'!L74,Lexique!A:A,0)</f>
        <v>5</v>
      </c>
      <c r="W74" s="20" t="str" cm="1">
        <f t="array" ref="W74">IF(INDEX(ListeCIL!D:D,ROW(),1)=0,"",INDEX(ListeCIL!D:D,ROW(),1))</f>
        <v>FA-X-MP1</v>
      </c>
      <c r="X74" s="20">
        <f t="shared" si="10"/>
        <v>74</v>
      </c>
      <c r="Z74" s="20">
        <f>MATCH(AC74,CodesPays!B:B,0)</f>
        <v>71</v>
      </c>
      <c r="AA74" s="20">
        <f>INDEX(CodesPays!G:G,Z74,1)</f>
        <v>0</v>
      </c>
      <c r="AB74" s="20" t="str">
        <f>CONCATENATE(INDEX(CodesPays!O72:V72,1,$Z$3*2-1),IF(AA74=0,"",CONCATENATE(" - ",AA74)))</f>
        <v>Guyana</v>
      </c>
      <c r="AC74" s="20" t="str">
        <f>INDEX(CodesPays!O72:V72,1,$Z$3*2)</f>
        <v>GY</v>
      </c>
    </row>
    <row r="75" spans="2:30" ht="34.15" customHeight="1" x14ac:dyDescent="0.25">
      <c r="C75" s="25"/>
      <c r="D75" s="25"/>
      <c r="L75" s="4" t="s">
        <v>1158</v>
      </c>
      <c r="M75" s="12">
        <f>MATCH('Registration form'!L75,Lexique!A:A,0)</f>
        <v>6</v>
      </c>
      <c r="W75" s="20" t="str" cm="1">
        <f t="array" ref="W75">IF(INDEX(ListeCIL!D:D,ROW(),1)=0,"",INDEX(ListeCIL!D:D,ROW(),1))</f>
        <v>FA-X-MP2</v>
      </c>
      <c r="X75" s="20">
        <f t="shared" si="10"/>
        <v>75</v>
      </c>
      <c r="Z75" s="20">
        <f>MATCH(AC75,CodesPays!B:B,0)</f>
        <v>75</v>
      </c>
      <c r="AA75" s="20">
        <f>INDEX(CodesPays!G:G,Z75,1)</f>
        <v>0</v>
      </c>
      <c r="AB75" s="20" t="str">
        <f>CONCATENATE(INDEX(CodesPays!O73:V73,1,$Z$3*2-1),IF(AA75=0,"",CONCATENATE(" - ",AA75)))</f>
        <v>Haiti</v>
      </c>
      <c r="AC75" s="20" t="str">
        <f>INDEX(CodesPays!O73:V73,1,$Z$3*2)</f>
        <v>HT</v>
      </c>
    </row>
    <row r="76" spans="2:30" ht="34.15" customHeight="1" x14ac:dyDescent="0.25">
      <c r="C76" s="25"/>
      <c r="D76" s="25"/>
      <c r="W76" s="20" t="str" cm="1">
        <f t="array" ref="W76">IF(INDEX(ListeCIL!D:D,ROW(),1)=0,"",INDEX(ListeCIL!D:D,ROW(),1))</f>
        <v>FM25NS</v>
      </c>
      <c r="X76" s="20">
        <f t="shared" si="10"/>
        <v>76</v>
      </c>
      <c r="Z76" s="20">
        <f>MATCH(AC76,CodesPays!B:B,0)</f>
        <v>73</v>
      </c>
      <c r="AA76" s="20">
        <f>INDEX(CodesPays!G:G,Z76,1)</f>
        <v>0</v>
      </c>
      <c r="AB76" s="20" t="str">
        <f>CONCATENATE(INDEX(CodesPays!O74:V74,1,$Z$3*2-1),IF(AA76=0,"",CONCATENATE(" - ",AA76)))</f>
        <v>Honduras</v>
      </c>
      <c r="AC76" s="20" t="str">
        <f>INDEX(CodesPays!O74:V74,1,$Z$3*2)</f>
        <v>HN</v>
      </c>
    </row>
    <row r="77" spans="2:30" ht="34.15" customHeight="1" x14ac:dyDescent="0.25">
      <c r="C77" s="25"/>
      <c r="D77" s="25"/>
      <c r="W77" s="20" t="str" cm="1">
        <f t="array" ref="W77">IF(INDEX(ListeCIL!D:D,ROW(),1)=0,"",INDEX(ListeCIL!D:D,ROW(),1))</f>
        <v>FM-X-J1c</v>
      </c>
      <c r="X77" s="20">
        <f t="shared" si="10"/>
        <v>77</v>
      </c>
      <c r="Z77" s="20">
        <f>MATCH(AC77,CodesPays!B:B,0)</f>
        <v>72</v>
      </c>
      <c r="AA77" s="20">
        <f>INDEX(CodesPays!G:G,Z77,1)</f>
        <v>0</v>
      </c>
      <c r="AB77" s="20" t="str">
        <f>CONCATENATE(INDEX(CodesPays!O75:V75,1,$Z$3*2-1),IF(AA77=0,"",CONCATENATE(" - ",AA77)))</f>
        <v>Hong-Kong</v>
      </c>
      <c r="AC77" s="20" t="str">
        <f>INDEX(CodesPays!O75:V75,1,$Z$3*2)</f>
        <v>HK</v>
      </c>
    </row>
    <row r="78" spans="2:30" ht="34.15" customHeight="1" x14ac:dyDescent="0.25">
      <c r="C78" s="25"/>
      <c r="D78" s="25"/>
      <c r="W78" s="20" t="str" cm="1">
        <f t="array" ref="W78">IF(INDEX(ListeCIL!D:D,ROW(),1)=0,"",INDEX(ListeCIL!D:D,ROW(),1))</f>
        <v>GE-X-WJ</v>
      </c>
      <c r="X78" s="20">
        <f t="shared" si="10"/>
        <v>78</v>
      </c>
      <c r="Z78" s="20">
        <f>MATCH(AC78,CodesPays!B:B,0)</f>
        <v>76</v>
      </c>
      <c r="AA78" s="20" t="str">
        <f>INDEX(CodesPays!G:G,Z78,1)</f>
        <v>Magyar</v>
      </c>
      <c r="AB78" s="20" t="str">
        <f>CONCATENATE(INDEX(CodesPays!O76:V76,1,$Z$3*2-1),IF(AA78=0,"",CONCATENATE(" - ",AA78)))</f>
        <v>Hungary - Magyar</v>
      </c>
      <c r="AC78" s="20" t="str">
        <f>INDEX(CodesPays!O76:V76,1,$Z$3*2)</f>
        <v>HU</v>
      </c>
    </row>
    <row r="79" spans="2:30" ht="34.15" customHeight="1" x14ac:dyDescent="0.25">
      <c r="C79" s="25"/>
      <c r="D79" s="25"/>
      <c r="W79" s="20" t="str" cm="1">
        <f t="array" ref="W79">IF(INDEX(ListeCIL!D:D,ROW(),1)=0,"",INDEX(ListeCIL!D:D,ROW(),1))</f>
        <v>TA25WJ</v>
      </c>
      <c r="X79" s="20">
        <f t="shared" si="10"/>
        <v>79</v>
      </c>
      <c r="Z79" s="20">
        <f>MATCH(AC79,CodesPays!B:B,0)</f>
        <v>83</v>
      </c>
      <c r="AA79" s="20" t="str">
        <f>INDEX(CodesPays!G:G,Z79,1)</f>
        <v>Ísland</v>
      </c>
      <c r="AB79" s="20" t="str">
        <f>CONCATENATE(INDEX(CodesPays!O77:V77,1,$Z$3*2-1),IF(AA79=0,"",CONCATENATE(" - ",AA79)))</f>
        <v>Iceland - Ísland</v>
      </c>
      <c r="AC79" s="20" t="str">
        <f>INDEX(CodesPays!O77:V77,1,$Z$3*2)</f>
        <v>IS</v>
      </c>
    </row>
    <row r="80" spans="2:30" ht="34.15" customHeight="1" x14ac:dyDescent="0.25">
      <c r="C80" s="25"/>
      <c r="D80" s="25"/>
      <c r="W80" s="20" t="str" cm="1">
        <f t="array" ref="W80">IF(INDEX(ListeCIL!D:D,ROW(),1)=0,"",INDEX(ListeCIL!D:D,ROW(),1))</f>
        <v>TH-X-WJ</v>
      </c>
      <c r="X80" s="20">
        <f t="shared" si="10"/>
        <v>80</v>
      </c>
      <c r="Z80" s="20">
        <f>MATCH(AC80,CodesPays!B:B,0)</f>
        <v>80</v>
      </c>
      <c r="AA80" s="20">
        <f>INDEX(CodesPays!G:G,Z80,1)</f>
        <v>0</v>
      </c>
      <c r="AB80" s="20" t="str">
        <f>CONCATENATE(INDEX(CodesPays!O78:V78,1,$Z$3*2-1),IF(AA80=0,"",CONCATENATE(" - ",AA80)))</f>
        <v>Indian Union</v>
      </c>
      <c r="AC80" s="20" t="str">
        <f>INDEX(CodesPays!O78:V78,1,$Z$3*2)</f>
        <v>IN</v>
      </c>
    </row>
    <row r="81" spans="3:29" ht="34.15" customHeight="1" x14ac:dyDescent="0.25">
      <c r="C81" s="25"/>
      <c r="D81" s="25"/>
      <c r="W81" s="20" t="str" cm="1">
        <f t="array" ref="W81">IF(INDEX(ListeCIL!D:D,ROW(),1)=0,"",INDEX(ListeCIL!D:D,ROW(),1))</f>
        <v>G25CRS</v>
      </c>
      <c r="X81" s="20">
        <f t="shared" si="10"/>
        <v>81</v>
      </c>
      <c r="Z81" s="20">
        <f>MATCH(AC81,CodesPays!B:B,0)</f>
        <v>77</v>
      </c>
      <c r="AA81" s="20">
        <f>INDEX(CodesPays!G:G,Z81,1)</f>
        <v>0</v>
      </c>
      <c r="AB81" s="20" t="str">
        <f>CONCATENATE(INDEX(CodesPays!O79:V79,1,$Z$3*2-1),IF(AA81=0,"",CONCATENATE(" - ",AA81)))</f>
        <v>Indonesia</v>
      </c>
      <c r="AC81" s="20" t="str">
        <f>INDEX(CodesPays!O79:V79,1,$Z$3*2)</f>
        <v>ID</v>
      </c>
    </row>
    <row r="82" spans="3:29" ht="34.15" customHeight="1" x14ac:dyDescent="0.25">
      <c r="C82" s="25"/>
      <c r="D82" s="25"/>
      <c r="W82" s="20" t="str" cm="1">
        <f t="array" ref="W82">IF(INDEX(ListeCIL!D:D,ROW(),1)=0,"",INDEX(ListeCIL!D:D,ROW(),1))</f>
        <v>G25HRS</v>
      </c>
      <c r="X82" s="20">
        <f t="shared" si="10"/>
        <v>82</v>
      </c>
      <c r="Z82" s="20">
        <f>MATCH(AC82,CodesPays!B:B,0)</f>
        <v>81</v>
      </c>
      <c r="AA82" s="20" t="str">
        <f>INDEX(CodesPays!G:G,Z82,1)</f>
        <v>العراق</v>
      </c>
      <c r="AB82" s="20" t="str">
        <f>CONCATENATE(INDEX(CodesPays!O80:V80,1,$Z$3*2-1),IF(AA82=0,"",CONCATENATE(" - ",AA82)))</f>
        <v>Iraq - العراق</v>
      </c>
      <c r="AC82" s="20" t="str">
        <f>INDEX(CodesPays!O80:V80,1,$Z$3*2)</f>
        <v>IQ</v>
      </c>
    </row>
    <row r="83" spans="3:29" ht="34.15" customHeight="1" x14ac:dyDescent="0.25">
      <c r="C83" s="25"/>
      <c r="D83" s="25"/>
      <c r="W83" s="20" t="str" cm="1">
        <f t="array" ref="W83">IF(INDEX(ListeCIL!D:D,ROW(),1)=0,"",INDEX(ListeCIL!D:D,ROW(),1))</f>
        <v>ST25WF</v>
      </c>
      <c r="X83" s="20">
        <f t="shared" si="10"/>
        <v>83</v>
      </c>
      <c r="Z83" s="20">
        <f>MATCH(AC83,CodesPays!B:B,0)</f>
        <v>78</v>
      </c>
      <c r="AA83" s="20">
        <f>INDEX(CodesPays!G:G,Z83,1)</f>
        <v>0</v>
      </c>
      <c r="AB83" s="20" t="str">
        <f>CONCATENATE(INDEX(CodesPays!O81:V81,1,$Z$3*2-1),IF(AA83=0,"",CONCATENATE(" - ",AA83)))</f>
        <v>Ireland</v>
      </c>
      <c r="AC83" s="20" t="str">
        <f>INDEX(CodesPays!O81:V81,1,$Z$3*2)</f>
        <v>IE</v>
      </c>
    </row>
    <row r="84" spans="3:29" ht="34.15" customHeight="1" x14ac:dyDescent="0.25">
      <c r="C84" s="25"/>
      <c r="D84" s="25"/>
      <c r="W84" s="20" t="str" cm="1">
        <f t="array" ref="W84">IF(INDEX(ListeCIL!D:D,ROW(),1)=0,"",INDEX(ListeCIL!D:D,ROW(),1))</f>
        <v>FA25RS</v>
      </c>
      <c r="X84" s="20">
        <f t="shared" si="10"/>
        <v>84</v>
      </c>
      <c r="Z84" s="20">
        <f>MATCH(AC84,CodesPays!B:B,0)</f>
        <v>82</v>
      </c>
      <c r="AA84" s="20" t="str">
        <f>INDEX(CodesPays!G:G,Z84,1)</f>
        <v>جمهوری اسلامی ايران</v>
      </c>
      <c r="AB84" s="20" t="str">
        <f>CONCATENATE(INDEX(CodesPays!O82:V82,1,$Z$3*2-1),IF(AA84=0,"",CONCATENATE(" - ",AA84)))</f>
        <v>Islamic Republic of Iran - جمهوری اسلامی ايران</v>
      </c>
      <c r="AC84" s="20" t="str">
        <f>INDEX(CodesPays!O82:V82,1,$Z$3*2)</f>
        <v>IR</v>
      </c>
    </row>
    <row r="85" spans="3:29" ht="34.15" customHeight="1" x14ac:dyDescent="0.25">
      <c r="C85" s="25"/>
      <c r="D85" s="25"/>
      <c r="W85" s="20" t="str" cm="1">
        <f t="array" ref="W85">IF(INDEX(ListeCIL!D:D,ROW(),1)=0,"",INDEX(ListeCIL!D:D,ROW(),1))</f>
        <v>G-X-RC</v>
      </c>
      <c r="X85" s="20">
        <f t="shared" si="10"/>
        <v>85</v>
      </c>
      <c r="Z85" s="20">
        <f>MATCH(AC85,CodesPays!B:B,0)</f>
        <v>79</v>
      </c>
      <c r="AA85" s="20" t="str">
        <f>INDEX(CodesPays!G:G,Z85,1)</f>
        <v>מְדִינַת יִשְׂרָאֵל</v>
      </c>
      <c r="AB85" s="20" t="str">
        <f>CONCATENATE(INDEX(CodesPays!O83:V83,1,$Z$3*2-1),IF(AA85=0,"",CONCATENATE(" - ",AA85)))</f>
        <v>Israel - מְדִינַת יִשְׂרָאֵל</v>
      </c>
      <c r="AC85" s="20" t="str">
        <f>INDEX(CodesPays!O83:V83,1,$Z$3*2)</f>
        <v>IL</v>
      </c>
    </row>
    <row r="86" spans="3:29" ht="34.15" customHeight="1" x14ac:dyDescent="0.25">
      <c r="C86" s="25"/>
      <c r="D86" s="25"/>
      <c r="W86" s="20" t="str" cm="1">
        <f t="array" ref="W86">IF(INDEX(ListeCIL!D:D,ROW(),1)=0,"",INDEX(ListeCIL!D:D,ROW(),1))</f>
        <v>G25PS</v>
      </c>
      <c r="X86" s="20">
        <f t="shared" si="10"/>
        <v>86</v>
      </c>
      <c r="Z86" s="20">
        <f>MATCH(AC86,CodesPays!B:B,0)</f>
        <v>84</v>
      </c>
      <c r="AA86" s="20" t="str">
        <f>INDEX(CodesPays!G:G,Z86,1)</f>
        <v>Italia</v>
      </c>
      <c r="AB86" s="20" t="str">
        <f>CONCATENATE(INDEX(CodesPays!O84:V84,1,$Z$3*2-1),IF(AA86=0,"",CONCATENATE(" - ",AA86)))</f>
        <v>Italy - Italia</v>
      </c>
      <c r="AC86" s="20" t="str">
        <f>INDEX(CodesPays!O84:V84,1,$Z$3*2)</f>
        <v>IT</v>
      </c>
    </row>
    <row r="87" spans="3:29" ht="34.15" customHeight="1" x14ac:dyDescent="0.25">
      <c r="C87" s="25"/>
      <c r="D87" s="25"/>
      <c r="W87" s="20" t="str" cm="1">
        <f t="array" ref="W87">IF(INDEX(ListeCIL!D:D,ROW(),1)=0,"",INDEX(ListeCIL!D:D,ROW(),1))</f>
        <v>RE25PS</v>
      </c>
      <c r="X87" s="20">
        <f t="shared" si="10"/>
        <v>87</v>
      </c>
      <c r="Z87" s="20">
        <f>MATCH(AC87,CodesPays!B:B,0)</f>
        <v>85</v>
      </c>
      <c r="AA87" s="20">
        <f>INDEX(CodesPays!G:G,Z87,1)</f>
        <v>0</v>
      </c>
      <c r="AB87" s="20" t="str">
        <f>CONCATENATE(INDEX(CodesPays!O85:V85,1,$Z$3*2-1),IF(AA87=0,"",CONCATENATE(" - ",AA87)))</f>
        <v>Jamaica</v>
      </c>
      <c r="AC87" s="20" t="str">
        <f>INDEX(CodesPays!O85:V85,1,$Z$3*2)</f>
        <v>JM</v>
      </c>
    </row>
    <row r="88" spans="3:29" ht="34.15" customHeight="1" x14ac:dyDescent="0.25">
      <c r="C88" s="25"/>
      <c r="D88" s="25"/>
      <c r="W88" s="20" t="str" cm="1">
        <f t="array" ref="W88">IF(INDEX(ListeCIL!D:D,ROW(),1)=0,"",INDEX(ListeCIL!D:D,ROW(),1))</f>
        <v>CO25PS</v>
      </c>
      <c r="X88" s="20">
        <f t="shared" si="10"/>
        <v>88</v>
      </c>
      <c r="Z88" s="20">
        <f>MATCH(AC88,CodesPays!B:B,0)</f>
        <v>87</v>
      </c>
      <c r="AA88" s="20" t="str">
        <f>INDEX(CodesPays!G:G,Z88,1)</f>
        <v>日本国</v>
      </c>
      <c r="AB88" s="20" t="str">
        <f>CONCATENATE(INDEX(CodesPays!O86:V86,1,$Z$3*2-1),IF(AA88=0,"",CONCATENATE(" - ",AA88)))</f>
        <v>Japan - 日本国</v>
      </c>
      <c r="AC88" s="20" t="str">
        <f>INDEX(CodesPays!O86:V86,1,$Z$3*2)</f>
        <v>JP</v>
      </c>
    </row>
    <row r="89" spans="3:29" ht="34.15" customHeight="1" x14ac:dyDescent="0.25">
      <c r="C89" s="25"/>
      <c r="D89" s="25"/>
      <c r="W89" s="20" t="str" cm="1">
        <f t="array" ref="W89">IF(INDEX(ListeCIL!D:D,ROW(),1)=0,"",INDEX(ListeCIL!D:D,ROW(),1))</f>
        <v>DT25PS</v>
      </c>
      <c r="X89" s="20">
        <f t="shared" si="10"/>
        <v>89</v>
      </c>
      <c r="Z89" s="20">
        <f>MATCH(AC89,CodesPays!B:B,0)</f>
        <v>86</v>
      </c>
      <c r="AA89" s="20" t="str">
        <f>INDEX(CodesPays!G:G,Z89,1)</f>
        <v>المملكة الأردنّيّة الهاشميّة</v>
      </c>
      <c r="AB89" s="20" t="str">
        <f>CONCATENATE(INDEX(CodesPays!O87:V87,1,$Z$3*2-1),IF(AA89=0,"",CONCATENATE(" - ",AA89)))</f>
        <v>Jordan - المملكة الأردنّيّة الهاشميّة</v>
      </c>
      <c r="AC89" s="20" t="str">
        <f>INDEX(CodesPays!O87:V87,1,$Z$3*2)</f>
        <v>JO</v>
      </c>
    </row>
    <row r="90" spans="3:29" ht="34.15" customHeight="1" x14ac:dyDescent="0.25">
      <c r="C90" s="25"/>
      <c r="D90" s="25"/>
      <c r="W90" s="20" t="str" cm="1">
        <f t="array" ref="W90">IF(INDEX(ListeCIL!D:D,ROW(),1)=0,"",INDEX(ListeCIL!D:D,ROW(),1))</f>
        <v>HD-X-PL</v>
      </c>
      <c r="X90" s="20">
        <f t="shared" si="10"/>
        <v>90</v>
      </c>
      <c r="Z90" s="20">
        <f>MATCH(AC90,CodesPays!B:B,0)</f>
        <v>97</v>
      </c>
      <c r="AA90" s="20" t="str">
        <f>INDEX(CodesPays!G:G,Z90,1)</f>
        <v>Қазақстан Республикасы</v>
      </c>
      <c r="AB90" s="20" t="str">
        <f>CONCATENATE(INDEX(CodesPays!O88:V88,1,$Z$3*2-1),IF(AA90=0,"",CONCATENATE(" - ",AA90)))</f>
        <v>Kazakhstan - Қазақстан Республикасы</v>
      </c>
      <c r="AC90" s="20" t="str">
        <f>INDEX(CodesPays!O88:V88,1,$Z$3*2)</f>
        <v>KZ</v>
      </c>
    </row>
    <row r="91" spans="3:29" ht="34.15" customHeight="1" x14ac:dyDescent="0.25">
      <c r="C91" s="25"/>
      <c r="D91" s="25"/>
      <c r="W91" s="20" t="str" cm="1">
        <f t="array" ref="W91">IF(INDEX(ListeCIL!D:D,ROW(),1)=0,"",INDEX(ListeCIL!D:D,ROW(),1))</f>
        <v>TA-X-PL</v>
      </c>
      <c r="X91" s="20">
        <f t="shared" si="10"/>
        <v>91</v>
      </c>
      <c r="Z91" s="20">
        <f>MATCH(AC91,CodesPays!B:B,0)</f>
        <v>88</v>
      </c>
      <c r="AA91" s="20">
        <f>INDEX(CodesPays!G:G,Z91,1)</f>
        <v>0</v>
      </c>
      <c r="AB91" s="20" t="str">
        <f>CONCATENATE(INDEX(CodesPays!O89:V89,1,$Z$3*2-1),IF(AA91=0,"",CONCATENATE(" - ",AA91)))</f>
        <v>Kenya</v>
      </c>
      <c r="AC91" s="20" t="str">
        <f>INDEX(CodesPays!O89:V89,1,$Z$3*2)</f>
        <v>KE</v>
      </c>
    </row>
    <row r="92" spans="3:29" ht="34.15" customHeight="1" x14ac:dyDescent="0.25">
      <c r="C92" s="25"/>
      <c r="D92" s="25"/>
      <c r="W92" s="20" t="str" cm="1">
        <f t="array" ref="W92">IF(INDEX(ListeCIL!D:D,ROW(),1)=0,"",INDEX(ListeCIL!D:D,ROW(),1))</f>
        <v>FN-X-PL</v>
      </c>
      <c r="X92" s="20">
        <f t="shared" si="10"/>
        <v>92</v>
      </c>
      <c r="Z92" s="20">
        <f>MATCH(AC92,CodesPays!B:B,0)</f>
        <v>91</v>
      </c>
      <c r="AA92" s="20">
        <f>INDEX(CodesPays!G:G,Z92,1)</f>
        <v>0</v>
      </c>
      <c r="AB92" s="20" t="str">
        <f>CONCATENATE(INDEX(CodesPays!O90:V90,1,$Z$3*2-1),IF(AA92=0,"",CONCATENATE(" - ",AA92)))</f>
        <v>Kiribati</v>
      </c>
      <c r="AC92" s="20" t="str">
        <f>INDEX(CodesPays!O90:V90,1,$Z$3*2)</f>
        <v>KI</v>
      </c>
    </row>
    <row r="93" spans="3:29" ht="34.15" customHeight="1" x14ac:dyDescent="0.25">
      <c r="C93" s="25"/>
      <c r="D93" s="25"/>
      <c r="W93" s="20" t="str" cm="1">
        <f t="array" ref="W93">IF(INDEX(ListeCIL!D:D,ROW(),1)=0,"",INDEX(ListeCIL!D:D,ROW(),1))</f>
        <v>UV-X-PL</v>
      </c>
      <c r="X93" s="20">
        <f t="shared" si="10"/>
        <v>93</v>
      </c>
      <c r="Z93" s="20">
        <f>MATCH(AC93,CodesPays!B:B,0)</f>
        <v>96</v>
      </c>
      <c r="AA93" s="20" t="str">
        <f>INDEX(CodesPays!G:G,Z93,1)</f>
        <v>دولة الكويت</v>
      </c>
      <c r="AB93" s="20" t="str">
        <f>CONCATENATE(INDEX(CodesPays!O91:V91,1,$Z$3*2-1),IF(AA93=0,"",CONCATENATE(" - ",AA93)))</f>
        <v>Kuwait - دولة الكويت</v>
      </c>
      <c r="AC93" s="20" t="str">
        <f>INDEX(CodesPays!O91:V91,1,$Z$3*2)</f>
        <v>KW</v>
      </c>
    </row>
    <row r="94" spans="3:29" ht="34.15" customHeight="1" x14ac:dyDescent="0.25">
      <c r="C94" s="25"/>
      <c r="D94" s="25"/>
      <c r="W94" s="20" t="str" cm="1">
        <f t="array" ref="W94">IF(INDEX(ListeCIL!D:D,ROW(),1)=0,"",INDEX(ListeCIL!D:D,ROW(),1))</f>
        <v>G-X-PL</v>
      </c>
      <c r="X94" s="20">
        <f t="shared" si="10"/>
        <v>94</v>
      </c>
      <c r="Z94" s="20">
        <f>MATCH(AC94,CodesPays!B:B,0)</f>
        <v>89</v>
      </c>
      <c r="AA94" s="20" t="str">
        <f>INDEX(CodesPays!G:G,Z94,1)</f>
        <v>Кыргыз Республикасы</v>
      </c>
      <c r="AB94" s="20" t="str">
        <f>CONCATENATE(INDEX(CodesPays!O92:V92,1,$Z$3*2-1),IF(AA94=0,"",CONCATENATE(" - ",AA94)))</f>
        <v>Kyrgyzstan - Кыргыз Республикасы</v>
      </c>
      <c r="AC94" s="20" t="str">
        <f>INDEX(CodesPays!O92:V92,1,$Z$3*2)</f>
        <v>KG</v>
      </c>
    </row>
    <row r="95" spans="3:29" ht="34.15" customHeight="1" x14ac:dyDescent="0.25">
      <c r="C95" s="25"/>
      <c r="D95" s="25"/>
      <c r="W95" s="20" t="str" cm="1">
        <f t="array" ref="W95">IF(INDEX(ListeCIL!D:D,ROW(),1)=0,"",INDEX(ListeCIL!D:D,ROW(),1))</f>
        <v>DSC-X-PL</v>
      </c>
      <c r="X95" s="20">
        <f t="shared" si="10"/>
        <v>95</v>
      </c>
      <c r="Z95" s="20">
        <f>MATCH(AC95,CodesPays!B:B,0)</f>
        <v>98</v>
      </c>
      <c r="AA95" s="20" t="str">
        <f>INDEX(CodesPays!G:G,Z95,1)</f>
        <v>ສາທາລະນະລັດ ປະຊາທິປະໄຕ ປະຊາຊົນລາວ</v>
      </c>
      <c r="AB95" s="20" t="str">
        <f>CONCATENATE(INDEX(CodesPays!O93:V93,1,$Z$3*2-1),IF(AA95=0,"",CONCATENATE(" - ",AA95)))</f>
        <v>Lao People's Democratic Republic - ສາທາລະນະລັດ ປະຊາທິປະໄຕ ປະຊາຊົນລາວ</v>
      </c>
      <c r="AC95" s="20" t="str">
        <f>INDEX(CodesPays!O93:V93,1,$Z$3*2)</f>
        <v>LA</v>
      </c>
    </row>
    <row r="96" spans="3:29" ht="34.15" customHeight="1" x14ac:dyDescent="0.25">
      <c r="C96" s="25"/>
      <c r="D96" s="25"/>
      <c r="W96" s="20" t="str" cm="1">
        <f t="array" ref="W96">IF(INDEX(ListeCIL!D:D,ROW(),1)=0,"",INDEX(ListeCIL!D:D,ROW(),1))</f>
        <v>TG-X-PL</v>
      </c>
      <c r="X96" s="20">
        <f t="shared" si="10"/>
        <v>96</v>
      </c>
      <c r="Z96" s="20">
        <f>MATCH(AC96,CodesPays!B:B,0)</f>
        <v>107</v>
      </c>
      <c r="AA96" s="20" t="str">
        <f>INDEX(CodesPays!G:G,Z96,1)</f>
        <v>Latvijas</v>
      </c>
      <c r="AB96" s="20" t="str">
        <f>CONCATENATE(INDEX(CodesPays!O94:V94,1,$Z$3*2-1),IF(AA96=0,"",CONCATENATE(" - ",AA96)))</f>
        <v>Latvia - Latvijas</v>
      </c>
      <c r="AC96" s="20" t="str">
        <f>INDEX(CodesPays!O94:V94,1,$Z$3*2)</f>
        <v>LV</v>
      </c>
    </row>
    <row r="97" spans="3:29" ht="34.15" customHeight="1" x14ac:dyDescent="0.25">
      <c r="C97" s="25"/>
      <c r="D97" s="25"/>
      <c r="W97" s="20" t="str" cm="1">
        <f t="array" ref="W97">IF(INDEX(ListeCIL!D:D,ROW(),1)=0,"",INDEX(ListeCIL!D:D,ROW(),1))</f>
        <v>TMA-X-PL</v>
      </c>
      <c r="X97" s="20">
        <f t="shared" si="10"/>
        <v>97</v>
      </c>
      <c r="Z97" s="20">
        <f>MATCH(AC97,CodesPays!B:B,0)</f>
        <v>99</v>
      </c>
      <c r="AA97" s="20" t="str">
        <f>INDEX(CodesPays!G:G,Z97,1)</f>
        <v>الجمهوريّةاللبنانيّة</v>
      </c>
      <c r="AB97" s="20" t="str">
        <f>CONCATENATE(INDEX(CodesPays!O95:V95,1,$Z$3*2-1),IF(AA97=0,"",CONCATENATE(" - ",AA97)))</f>
        <v>Lebanon - الجمهوريّةاللبنانيّة</v>
      </c>
      <c r="AC97" s="20" t="str">
        <f>INDEX(CodesPays!O95:V95,1,$Z$3*2)</f>
        <v>LB</v>
      </c>
    </row>
    <row r="98" spans="3:29" ht="34.15" customHeight="1" x14ac:dyDescent="0.25">
      <c r="C98" s="25"/>
      <c r="D98" s="25"/>
      <c r="W98" s="20" t="str" cm="1">
        <f t="array" ref="W98">IF(INDEX(ListeCIL!D:D,ROW(),1)=0,"",INDEX(ListeCIL!D:D,ROW(),1))</f>
        <v>FTIR-X-PL</v>
      </c>
      <c r="X98" s="20">
        <f t="shared" si="10"/>
        <v>98</v>
      </c>
      <c r="Z98" s="20">
        <f>MATCH(AC98,CodesPays!B:B,0)</f>
        <v>104</v>
      </c>
      <c r="AA98" s="20">
        <f>INDEX(CodesPays!G:G,Z98,1)</f>
        <v>0</v>
      </c>
      <c r="AB98" s="20" t="str">
        <f>CONCATENATE(INDEX(CodesPays!O96:V96,1,$Z$3*2-1),IF(AA98=0,"",CONCATENATE(" - ",AA98)))</f>
        <v>Lesotho</v>
      </c>
      <c r="AC98" s="20" t="str">
        <f>INDEX(CodesPays!O96:V96,1,$Z$3*2)</f>
        <v>LS</v>
      </c>
    </row>
    <row r="99" spans="3:29" ht="34.15" customHeight="1" x14ac:dyDescent="0.25">
      <c r="C99" s="25"/>
      <c r="D99" s="25"/>
      <c r="W99" s="20" t="str" cm="1">
        <f t="array" ref="W99">IF(INDEX(ListeCIL!D:D,ROW(),1)=0,"",INDEX(ListeCIL!D:D,ROW(),1))</f>
        <v>G-X-AC</v>
      </c>
      <c r="X99" s="20">
        <f t="shared" si="10"/>
        <v>99</v>
      </c>
      <c r="Z99" s="20">
        <f>MATCH(AC99,CodesPays!B:B,0)</f>
        <v>103</v>
      </c>
      <c r="AA99" s="20">
        <f>INDEX(CodesPays!G:G,Z99,1)</f>
        <v>0</v>
      </c>
      <c r="AB99" s="20" t="str">
        <f>CONCATENATE(INDEX(CodesPays!O97:V97,1,$Z$3*2-1),IF(AA99=0,"",CONCATENATE(" - ",AA99)))</f>
        <v>Liberia</v>
      </c>
      <c r="AC99" s="20" t="str">
        <f>INDEX(CodesPays!O97:V97,1,$Z$3*2)</f>
        <v>LR</v>
      </c>
    </row>
    <row r="100" spans="3:29" ht="34.15" customHeight="1" x14ac:dyDescent="0.25">
      <c r="C100" s="25"/>
      <c r="D100" s="25"/>
      <c r="W100" s="20" t="str" cm="1">
        <f t="array" ref="W100">IF(INDEX(ListeCIL!D:D,ROW(),1)=0,"",INDEX(ListeCIL!D:D,ROW(),1))</f>
        <v>G-X-SE</v>
      </c>
      <c r="X100" s="20">
        <f t="shared" si="10"/>
        <v>100</v>
      </c>
      <c r="Z100" s="20">
        <f>MATCH(AC100,CodesPays!B:B,0)</f>
        <v>108</v>
      </c>
      <c r="AA100" s="20" t="str">
        <f>INDEX(CodesPays!G:G,Z100,1)</f>
        <v>دولة ليبيا</v>
      </c>
      <c r="AB100" s="20" t="str">
        <f>CONCATENATE(INDEX(CodesPays!O98:V98,1,$Z$3*2-1),IF(AA100=0,"",CONCATENATE(" - ",AA100)))</f>
        <v>Libya - دولة ليبيا</v>
      </c>
      <c r="AC100" s="20" t="str">
        <f>INDEX(CodesPays!O98:V98,1,$Z$3*2)</f>
        <v>LY</v>
      </c>
    </row>
    <row r="101" spans="3:29" ht="34.15" customHeight="1" x14ac:dyDescent="0.25">
      <c r="C101" s="25"/>
      <c r="D101" s="25"/>
      <c r="W101" s="20" t="str" cm="1">
        <f t="array" ref="W101">IF(INDEX(ListeCIL!D:D,ROW(),1)=0,"",INDEX(ListeCIL!D:D,ROW(),1))</f>
        <v>AG25SE</v>
      </c>
      <c r="X101" s="20">
        <f t="shared" si="10"/>
        <v>101</v>
      </c>
      <c r="Z101" s="20">
        <f>MATCH(AC101,CodesPays!B:B,0)</f>
        <v>101</v>
      </c>
      <c r="AA101" s="20">
        <f>INDEX(CodesPays!G:G,Z101,1)</f>
        <v>0</v>
      </c>
      <c r="AB101" s="20" t="str">
        <f>CONCATENATE(INDEX(CodesPays!O99:V99,1,$Z$3*2-1),IF(AA101=0,"",CONCATENATE(" - ",AA101)))</f>
        <v>Liechtenstein</v>
      </c>
      <c r="AC101" s="20" t="str">
        <f>INDEX(CodesPays!O99:V99,1,$Z$3*2)</f>
        <v>LI</v>
      </c>
    </row>
    <row r="102" spans="3:29" ht="34.15" customHeight="1" x14ac:dyDescent="0.25">
      <c r="C102" s="25"/>
      <c r="D102" s="25"/>
      <c r="W102" s="20" t="str" cm="1">
        <f t="array" ref="W102">IF(INDEX(ListeCIL!D:D,ROW(),1)=0,"",INDEX(ListeCIL!D:D,ROW(),1))</f>
        <v>CA-X-CI</v>
      </c>
      <c r="X102" s="20">
        <f t="shared" si="10"/>
        <v>102</v>
      </c>
      <c r="Z102" s="20">
        <f>MATCH(AC102,CodesPays!B:B,0)</f>
        <v>105</v>
      </c>
      <c r="AA102" s="20" t="str">
        <f>INDEX(CodesPays!G:G,Z102,1)</f>
        <v>Lietuva</v>
      </c>
      <c r="AB102" s="20" t="str">
        <f>CONCATENATE(INDEX(CodesPays!O100:V100,1,$Z$3*2-1),IF(AA102=0,"",CONCATENATE(" - ",AA102)))</f>
        <v>Lithuania - Lietuva</v>
      </c>
      <c r="AC102" s="20" t="str">
        <f>INDEX(CodesPays!O100:V100,1,$Z$3*2)</f>
        <v>LT</v>
      </c>
    </row>
    <row r="103" spans="3:29" ht="34.15" customHeight="1" x14ac:dyDescent="0.25">
      <c r="C103" s="25"/>
      <c r="D103" s="25"/>
      <c r="W103" s="20" t="str" cm="1">
        <f t="array" ref="W103">IF(INDEX(ListeCIL!D:D,ROW(),1)=0,"",INDEX(ListeCIL!D:D,ROW(),1))</f>
        <v/>
      </c>
      <c r="X103" s="20" t="str">
        <f t="shared" si="10"/>
        <v/>
      </c>
      <c r="Z103" s="20">
        <f>MATCH(AC103,CodesPays!B:B,0)</f>
        <v>106</v>
      </c>
      <c r="AA103" s="20">
        <f>INDEX(CodesPays!G:G,Z103,1)</f>
        <v>0</v>
      </c>
      <c r="AB103" s="20" t="str">
        <f>CONCATENATE(INDEX(CodesPays!O101:V101,1,$Z$3*2-1),IF(AA103=0,"",CONCATENATE(" - ",AA103)))</f>
        <v>Luxembourg</v>
      </c>
      <c r="AC103" s="20" t="str">
        <f>INDEX(CodesPays!O101:V101,1,$Z$3*2)</f>
        <v>LU</v>
      </c>
    </row>
    <row r="104" spans="3:29" ht="34.15" customHeight="1" x14ac:dyDescent="0.25">
      <c r="C104" s="25"/>
      <c r="D104" s="25"/>
      <c r="W104" s="20" t="str" cm="1">
        <f t="array" ref="W104">IF(INDEX(ListeCIL!D:D,ROW(),1)=0,"",INDEX(ListeCIL!D:D,ROW(),1))</f>
        <v/>
      </c>
      <c r="X104" s="20" t="str">
        <f t="shared" si="10"/>
        <v/>
      </c>
      <c r="Z104" s="20">
        <f>MATCH(AC104,CodesPays!B:B,0)</f>
        <v>113</v>
      </c>
      <c r="AA104" s="20">
        <f>INDEX(CodesPays!G:G,Z104,1)</f>
        <v>0</v>
      </c>
      <c r="AB104" s="20" t="str">
        <f>CONCATENATE(INDEX(CodesPays!O102:V102,1,$Z$3*2-1),IF(AA104=0,"",CONCATENATE(" - ",AA104)))</f>
        <v>Madagascar</v>
      </c>
      <c r="AC104" s="20" t="str">
        <f>INDEX(CodesPays!O102:V102,1,$Z$3*2)</f>
        <v>MG</v>
      </c>
    </row>
    <row r="105" spans="3:29" ht="34.15" customHeight="1" x14ac:dyDescent="0.25">
      <c r="C105" s="25"/>
      <c r="D105" s="25"/>
      <c r="W105" s="20" t="str" cm="1">
        <f t="array" ref="W105">IF(INDEX(ListeCIL!D:D,ROW(),1)=0,"",INDEX(ListeCIL!D:D,ROW(),1))</f>
        <v/>
      </c>
      <c r="X105" s="20" t="str">
        <f t="shared" ref="X105:X132" si="11">IF(W105="","",ROW())</f>
        <v/>
      </c>
      <c r="Z105" s="20">
        <f>MATCH(AC105,CodesPays!B:B,0)</f>
        <v>123</v>
      </c>
      <c r="AA105" s="20">
        <f>INDEX(CodesPays!G:G,Z105,1)</f>
        <v>0</v>
      </c>
      <c r="AB105" s="20" t="str">
        <f>CONCATENATE(INDEX(CodesPays!O103:V103,1,$Z$3*2-1),IF(AA105=0,"",CONCATENATE(" - ",AA105)))</f>
        <v>Malawi</v>
      </c>
      <c r="AC105" s="20" t="str">
        <f>INDEX(CodesPays!O103:V103,1,$Z$3*2)</f>
        <v>MW</v>
      </c>
    </row>
    <row r="106" spans="3:29" ht="34.15" customHeight="1" x14ac:dyDescent="0.25">
      <c r="C106" s="25"/>
      <c r="D106" s="25"/>
      <c r="W106" s="20" t="str" cm="1">
        <f t="array" ref="W106">IF(INDEX(ListeCIL!D:D,ROW(),1)=0,"",INDEX(ListeCIL!D:D,ROW(),1))</f>
        <v/>
      </c>
      <c r="X106" s="20" t="str">
        <f t="shared" si="11"/>
        <v/>
      </c>
      <c r="Z106" s="20">
        <f>MATCH(AC106,CodesPays!B:B,0)</f>
        <v>125</v>
      </c>
      <c r="AA106" s="20">
        <f>INDEX(CodesPays!G:G,Z106,1)</f>
        <v>0</v>
      </c>
      <c r="AB106" s="20" t="str">
        <f>CONCATENATE(INDEX(CodesPays!O104:V104,1,$Z$3*2-1),IF(AA106=0,"",CONCATENATE(" - ",AA106)))</f>
        <v>Malaysia</v>
      </c>
      <c r="AC106" s="20" t="str">
        <f>INDEX(CodesPays!O104:V104,1,$Z$3*2)</f>
        <v>MY</v>
      </c>
    </row>
    <row r="107" spans="3:29" ht="34.15" customHeight="1" x14ac:dyDescent="0.25">
      <c r="C107" s="25"/>
      <c r="D107" s="25"/>
      <c r="W107" s="20" t="str" cm="1">
        <f t="array" ref="W107">IF(INDEX(ListeCIL!D:D,ROW(),1)=0,"",INDEX(ListeCIL!D:D,ROW(),1))</f>
        <v/>
      </c>
      <c r="X107" s="20" t="str">
        <f t="shared" si="11"/>
        <v/>
      </c>
      <c r="Z107" s="20">
        <f>MATCH(AC107,CodesPays!B:B,0)</f>
        <v>122</v>
      </c>
      <c r="AA107" s="20" t="str">
        <f>INDEX(CodesPays!G:G,Z107,1)</f>
        <v>ދިވެހިރާއްޖޭގެ ޖުމްހޫރިއްޔާ</v>
      </c>
      <c r="AB107" s="20" t="str">
        <f>CONCATENATE(INDEX(CodesPays!O105:V105,1,$Z$3*2-1),IF(AA107=0,"",CONCATENATE(" - ",AA107)))</f>
        <v>Maldives - ދިވެހިރާއްޖޭގެ ޖުމްހޫރިއްޔާ</v>
      </c>
      <c r="AC107" s="20" t="str">
        <f>INDEX(CodesPays!O105:V105,1,$Z$3*2)</f>
        <v>MV</v>
      </c>
    </row>
    <row r="108" spans="3:29" ht="34.15" customHeight="1" x14ac:dyDescent="0.25">
      <c r="C108" s="25"/>
      <c r="D108" s="25"/>
      <c r="W108" s="20" t="str" cm="1">
        <f t="array" ref="W108">IF(INDEX(ListeCIL!D:D,ROW(),1)=0,"",INDEX(ListeCIL!D:D,ROW(),1))</f>
        <v/>
      </c>
      <c r="X108" s="20" t="str">
        <f t="shared" si="11"/>
        <v/>
      </c>
      <c r="Z108" s="20">
        <f>MATCH(AC108,CodesPays!B:B,0)</f>
        <v>116</v>
      </c>
      <c r="AA108" s="20">
        <f>INDEX(CodesPays!G:G,Z108,1)</f>
        <v>0</v>
      </c>
      <c r="AB108" s="20" t="str">
        <f>CONCATENATE(INDEX(CodesPays!O106:V106,1,$Z$3*2-1),IF(AA108=0,"",CONCATENATE(" - ",AA108)))</f>
        <v>Mali</v>
      </c>
      <c r="AC108" s="20" t="str">
        <f>INDEX(CodesPays!O106:V106,1,$Z$3*2)</f>
        <v>ML</v>
      </c>
    </row>
    <row r="109" spans="3:29" ht="34.15" customHeight="1" x14ac:dyDescent="0.25">
      <c r="C109" s="25"/>
      <c r="D109" s="25"/>
      <c r="W109" s="20" t="str" cm="1">
        <f t="array" ref="W109">IF(INDEX(ListeCIL!D:D,ROW(),1)=0,"",INDEX(ListeCIL!D:D,ROW(),1))</f>
        <v/>
      </c>
      <c r="X109" s="20" t="str">
        <f t="shared" si="11"/>
        <v/>
      </c>
      <c r="Z109" s="20">
        <f>MATCH(AC109,CodesPays!B:B,0)</f>
        <v>120</v>
      </c>
      <c r="AA109" s="20">
        <f>INDEX(CodesPays!G:G,Z109,1)</f>
        <v>0</v>
      </c>
      <c r="AB109" s="20" t="str">
        <f>CONCATENATE(INDEX(CodesPays!O107:V107,1,$Z$3*2-1),IF(AA109=0,"",CONCATENATE(" - ",AA109)))</f>
        <v>Malta</v>
      </c>
      <c r="AC109" s="20" t="str">
        <f>INDEX(CodesPays!O107:V107,1,$Z$3*2)</f>
        <v>MT</v>
      </c>
    </row>
    <row r="110" spans="3:29" ht="34.15" customHeight="1" x14ac:dyDescent="0.25">
      <c r="C110" s="25"/>
      <c r="D110" s="25"/>
      <c r="W110" s="20" t="str" cm="1">
        <f t="array" ref="W110">IF(INDEX(ListeCIL!D:D,ROW(),1)=0,"",INDEX(ListeCIL!D:D,ROW(),1))</f>
        <v/>
      </c>
      <c r="X110" s="20" t="str">
        <f t="shared" si="11"/>
        <v/>
      </c>
      <c r="Z110" s="20">
        <f>MATCH(AC110,CodesPays!B:B,0)</f>
        <v>114</v>
      </c>
      <c r="AA110" s="20">
        <f>INDEX(CodesPays!G:G,Z110,1)</f>
        <v>0</v>
      </c>
      <c r="AB110" s="20" t="str">
        <f>CONCATENATE(INDEX(CodesPays!O108:V108,1,$Z$3*2-1),IF(AA110=0,"",CONCATENATE(" - ",AA110)))</f>
        <v>Marshall Islands</v>
      </c>
      <c r="AC110" s="20" t="str">
        <f>INDEX(CodesPays!O108:V108,1,$Z$3*2)</f>
        <v>MH</v>
      </c>
    </row>
    <row r="111" spans="3:29" ht="34.15" customHeight="1" x14ac:dyDescent="0.25">
      <c r="C111" s="25"/>
      <c r="D111" s="25"/>
      <c r="W111" s="20" t="str" cm="1">
        <f t="array" ref="W111">IF(INDEX(ListeCIL!D:D,ROW(),1)=0,"",INDEX(ListeCIL!D:D,ROW(),1))</f>
        <v/>
      </c>
      <c r="X111" s="20" t="str">
        <f t="shared" si="11"/>
        <v/>
      </c>
      <c r="Z111" s="20">
        <f>MATCH(AC111,CodesPays!B:B,0)</f>
        <v>119</v>
      </c>
      <c r="AA111" s="20" t="str">
        <f>INDEX(CodesPays!G:G,Z111,1)</f>
        <v>الجمهورية الإسلامية الموريتانية</v>
      </c>
      <c r="AB111" s="20" t="str">
        <f>CONCATENATE(INDEX(CodesPays!O109:V109,1,$Z$3*2-1),IF(AA111=0,"",CONCATENATE(" - ",AA111)))</f>
        <v>Mauritania - الجمهورية الإسلامية الموريتانية</v>
      </c>
      <c r="AC111" s="20" t="str">
        <f>INDEX(CodesPays!O109:V109,1,$Z$3*2)</f>
        <v>MR</v>
      </c>
    </row>
    <row r="112" spans="3:29" ht="34.15" customHeight="1" x14ac:dyDescent="0.25">
      <c r="C112" s="25"/>
      <c r="D112" s="25"/>
      <c r="W112" s="20" t="str" cm="1">
        <f t="array" ref="W112">IF(INDEX(ListeCIL!D:D,ROW(),1)=0,"",INDEX(ListeCIL!D:D,ROW(),1))</f>
        <v/>
      </c>
      <c r="X112" s="20" t="str">
        <f t="shared" si="11"/>
        <v/>
      </c>
      <c r="Z112" s="20">
        <f>MATCH(AC112,CodesPays!B:B,0)</f>
        <v>124</v>
      </c>
      <c r="AA112" s="20">
        <f>INDEX(CodesPays!G:G,Z112,1)</f>
        <v>0</v>
      </c>
      <c r="AB112" s="20" t="str">
        <f>CONCATENATE(INDEX(CodesPays!O110:V110,1,$Z$3*2-1),IF(AA112=0,"",CONCATENATE(" - ",AA112)))</f>
        <v>Mexico</v>
      </c>
      <c r="AC112" s="20" t="str">
        <f>INDEX(CodesPays!O110:V110,1,$Z$3*2)</f>
        <v>MX</v>
      </c>
    </row>
    <row r="113" spans="3:29" ht="34.15" customHeight="1" x14ac:dyDescent="0.25">
      <c r="C113" s="25"/>
      <c r="D113" s="25"/>
      <c r="W113" s="20" t="str" cm="1">
        <f t="array" ref="W113">IF(INDEX(ListeCIL!D:D,ROW(),1)=0,"",INDEX(ListeCIL!D:D,ROW(),1))</f>
        <v/>
      </c>
      <c r="X113" s="20" t="str">
        <f t="shared" si="11"/>
        <v/>
      </c>
      <c r="Z113" s="20">
        <f>MATCH(AC113,CodesPays!B:B,0)</f>
        <v>59</v>
      </c>
      <c r="AA113" s="20">
        <f>INDEX(CodesPays!G:G,Z113,1)</f>
        <v>0</v>
      </c>
      <c r="AB113" s="20" t="str">
        <f>CONCATENATE(INDEX(CodesPays!O111:V111,1,$Z$3*2-1),IF(AA113=0,"",CONCATENATE(" - ",AA113)))</f>
        <v>Micronesia</v>
      </c>
      <c r="AC113" s="20" t="str">
        <f>INDEX(CodesPays!O111:V111,1,$Z$3*2)</f>
        <v>FM</v>
      </c>
    </row>
    <row r="114" spans="3:29" ht="34.15" customHeight="1" x14ac:dyDescent="0.25">
      <c r="C114" s="25"/>
      <c r="D114" s="25"/>
      <c r="W114" s="20" t="str" cm="1">
        <f t="array" ref="W114">IF(INDEX(ListeCIL!D:D,ROW(),1)=0,"",INDEX(ListeCIL!D:D,ROW(),1))</f>
        <v/>
      </c>
      <c r="X114" s="20" t="str">
        <f t="shared" si="11"/>
        <v/>
      </c>
      <c r="Z114" s="20">
        <f>MATCH(AC114,CodesPays!B:B,0)</f>
        <v>111</v>
      </c>
      <c r="AA114" s="20">
        <f>INDEX(CodesPays!G:G,Z114,1)</f>
        <v>0</v>
      </c>
      <c r="AB114" s="20" t="str">
        <f>CONCATENATE(INDEX(CodesPays!O112:V112,1,$Z$3*2-1),IF(AA114=0,"",CONCATENATE(" - ",AA114)))</f>
        <v>Moldova</v>
      </c>
      <c r="AC114" s="20" t="str">
        <f>INDEX(CodesPays!O112:V112,1,$Z$3*2)</f>
        <v>MD</v>
      </c>
    </row>
    <row r="115" spans="3:29" ht="34.15" customHeight="1" x14ac:dyDescent="0.25">
      <c r="C115" s="25"/>
      <c r="D115" s="25"/>
      <c r="W115" s="20" t="str" cm="1">
        <f t="array" ref="W115">IF(INDEX(ListeCIL!D:D,ROW(),1)=0,"",INDEX(ListeCIL!D:D,ROW(),1))</f>
        <v/>
      </c>
      <c r="X115" s="20" t="str">
        <f t="shared" si="11"/>
        <v/>
      </c>
      <c r="Z115" s="20">
        <f>MATCH(AC115,CodesPays!B:B,0)</f>
        <v>110</v>
      </c>
      <c r="AA115" s="20">
        <f>INDEX(CodesPays!G:G,Z115,1)</f>
        <v>0</v>
      </c>
      <c r="AB115" s="20" t="str">
        <f>CONCATENATE(INDEX(CodesPays!O113:V113,1,$Z$3*2-1),IF(AA115=0,"",CONCATENATE(" - ",AA115)))</f>
        <v>Monaco</v>
      </c>
      <c r="AC115" s="20" t="str">
        <f>INDEX(CodesPays!O113:V113,1,$Z$3*2)</f>
        <v>MC</v>
      </c>
    </row>
    <row r="116" spans="3:29" ht="34.15" customHeight="1" x14ac:dyDescent="0.25">
      <c r="C116" s="25"/>
      <c r="D116" s="25"/>
      <c r="W116" s="20" t="str" cm="1">
        <f t="array" ref="W116">IF(INDEX(ListeCIL!D:D,ROW(),1)=0,"",INDEX(ListeCIL!D:D,ROW(),1))</f>
        <v/>
      </c>
      <c r="X116" s="20" t="str">
        <f t="shared" si="11"/>
        <v/>
      </c>
      <c r="Z116" s="20">
        <f>MATCH(AC116,CodesPays!B:B,0)</f>
        <v>118</v>
      </c>
      <c r="AA116" s="20" t="str">
        <f>INDEX(CodesPays!G:G,Z116,1)</f>
        <v>Монгол Улс</v>
      </c>
      <c r="AB116" s="20" t="str">
        <f>CONCATENATE(INDEX(CodesPays!O114:V114,1,$Z$3*2-1),IF(AA116=0,"",CONCATENATE(" - ",AA116)))</f>
        <v>Mongolia - Монгол Улс</v>
      </c>
      <c r="AC116" s="20" t="str">
        <f>INDEX(CodesPays!O114:V114,1,$Z$3*2)</f>
        <v>MN</v>
      </c>
    </row>
    <row r="117" spans="3:29" ht="34.15" customHeight="1" x14ac:dyDescent="0.25">
      <c r="C117" s="25"/>
      <c r="D117" s="25"/>
      <c r="W117" s="20" t="str" cm="1">
        <f t="array" ref="W117">IF(INDEX(ListeCIL!D:D,ROW(),1)=0,"",INDEX(ListeCIL!D:D,ROW(),1))</f>
        <v/>
      </c>
      <c r="X117" s="20" t="str">
        <f t="shared" si="11"/>
        <v/>
      </c>
      <c r="Z117" s="20">
        <f>MATCH(AC117,CodesPays!B:B,0)</f>
        <v>112</v>
      </c>
      <c r="AA117" s="20" t="str">
        <f>INDEX(CodesPays!G:G,Z117,1)</f>
        <v>Црна Гора</v>
      </c>
      <c r="AB117" s="20" t="str">
        <f>CONCATENATE(INDEX(CodesPays!O115:V115,1,$Z$3*2-1),IF(AA117=0,"",CONCATENATE(" - ",AA117)))</f>
        <v>Montenegro - Црна Гора</v>
      </c>
      <c r="AC117" s="20" t="str">
        <f>INDEX(CodesPays!O115:V115,1,$Z$3*2)</f>
        <v>ME</v>
      </c>
    </row>
    <row r="118" spans="3:29" ht="34.15" customHeight="1" x14ac:dyDescent="0.25">
      <c r="C118" s="25"/>
      <c r="D118" s="25"/>
      <c r="W118" s="20" t="str" cm="1">
        <f t="array" ref="W118">IF(INDEX(ListeCIL!D:D,ROW(),1)=0,"",INDEX(ListeCIL!D:D,ROW(),1))</f>
        <v/>
      </c>
      <c r="X118" s="20" t="str">
        <f t="shared" si="11"/>
        <v/>
      </c>
      <c r="Z118" s="20">
        <f>MATCH(AC118,CodesPays!B:B,0)</f>
        <v>109</v>
      </c>
      <c r="AA118" s="20" t="str">
        <f>INDEX(CodesPays!G:G,Z118,1)</f>
        <v>المملكة المغربية</v>
      </c>
      <c r="AB118" s="20" t="str">
        <f>CONCATENATE(INDEX(CodesPays!O116:V116,1,$Z$3*2-1),IF(AA118=0,"",CONCATENATE(" - ",AA118)))</f>
        <v>Morocco - المملكة المغربية</v>
      </c>
      <c r="AC118" s="20" t="str">
        <f>INDEX(CodesPays!O116:V116,1,$Z$3*2)</f>
        <v>MA</v>
      </c>
    </row>
    <row r="119" spans="3:29" ht="34.15" customHeight="1" x14ac:dyDescent="0.25">
      <c r="C119" s="25"/>
      <c r="D119" s="25"/>
      <c r="W119" s="20" t="str" cm="1">
        <f t="array" ref="W119">IF(INDEX(ListeCIL!D:D,ROW(),1)=0,"",INDEX(ListeCIL!D:D,ROW(),1))</f>
        <v/>
      </c>
      <c r="X119" s="20" t="str">
        <f t="shared" si="11"/>
        <v/>
      </c>
      <c r="Z119" s="20">
        <f>MATCH(AC119,CodesPays!B:B,0)</f>
        <v>126</v>
      </c>
      <c r="AA119" s="20">
        <f>INDEX(CodesPays!G:G,Z119,1)</f>
        <v>0</v>
      </c>
      <c r="AB119" s="20" t="str">
        <f>CONCATENATE(INDEX(CodesPays!O117:V117,1,$Z$3*2-1),IF(AA119=0,"",CONCATENATE(" - ",AA119)))</f>
        <v>Mozambique</v>
      </c>
      <c r="AC119" s="20" t="str">
        <f>INDEX(CodesPays!O117:V117,1,$Z$3*2)</f>
        <v>MZ</v>
      </c>
    </row>
    <row r="120" spans="3:29" ht="34.15" customHeight="1" x14ac:dyDescent="0.25">
      <c r="C120" s="25"/>
      <c r="D120" s="25"/>
      <c r="W120" s="20" t="str" cm="1">
        <f t="array" ref="W120">IF(INDEX(ListeCIL!D:D,ROW(),1)=0,"",INDEX(ListeCIL!D:D,ROW(),1))</f>
        <v/>
      </c>
      <c r="X120" s="20" t="str">
        <f t="shared" si="11"/>
        <v/>
      </c>
      <c r="Z120" s="20">
        <f>MATCH(AC120,CodesPays!B:B,0)</f>
        <v>117</v>
      </c>
      <c r="AA120" s="20">
        <f>INDEX(CodesPays!G:G,Z120,1)</f>
        <v>0</v>
      </c>
      <c r="AB120" s="20" t="str">
        <f>CONCATENATE(INDEX(CodesPays!O118:V118,1,$Z$3*2-1),IF(AA120=0,"",CONCATENATE(" - ",AA120)))</f>
        <v>Myanmar</v>
      </c>
      <c r="AC120" s="20" t="str">
        <f>INDEX(CodesPays!O118:V118,1,$Z$3*2)</f>
        <v>MM</v>
      </c>
    </row>
    <row r="121" spans="3:29" ht="34.15" customHeight="1" x14ac:dyDescent="0.25">
      <c r="C121" s="25"/>
      <c r="D121" s="25"/>
      <c r="W121" s="20" t="str" cm="1">
        <f t="array" ref="W121">IF(INDEX(ListeCIL!D:D,ROW(),1)=0,"",INDEX(ListeCIL!D:D,ROW(),1))</f>
        <v/>
      </c>
      <c r="X121" s="20" t="str">
        <f t="shared" si="11"/>
        <v/>
      </c>
      <c r="Z121" s="20">
        <f>MATCH(AC121,CodesPays!B:B,0)</f>
        <v>127</v>
      </c>
      <c r="AA121" s="20">
        <f>INDEX(CodesPays!G:G,Z121,1)</f>
        <v>0</v>
      </c>
      <c r="AB121" s="20" t="str">
        <f>CONCATENATE(INDEX(CodesPays!O119:V119,1,$Z$3*2-1),IF(AA121=0,"",CONCATENATE(" - ",AA121)))</f>
        <v>Namibia</v>
      </c>
      <c r="AC121" s="20" t="str">
        <f>INDEX(CodesPays!O119:V119,1,$Z$3*2)</f>
        <v>NA</v>
      </c>
    </row>
    <row r="122" spans="3:29" ht="34.15" customHeight="1" x14ac:dyDescent="0.25">
      <c r="C122" s="25"/>
      <c r="D122" s="25"/>
      <c r="W122" s="20" t="str" cm="1">
        <f t="array" ref="W122">IF(INDEX(ListeCIL!D:D,ROW(),1)=0,"",INDEX(ListeCIL!D:D,ROW(),1))</f>
        <v/>
      </c>
      <c r="X122" s="20" t="str">
        <f t="shared" si="11"/>
        <v/>
      </c>
      <c r="Z122" s="20">
        <f>MATCH(AC122,CodesPays!B:B,0)</f>
        <v>134</v>
      </c>
      <c r="AA122" s="20">
        <f>INDEX(CodesPays!G:G,Z122,1)</f>
        <v>0</v>
      </c>
      <c r="AB122" s="20" t="str">
        <f>CONCATENATE(INDEX(CodesPays!O120:V120,1,$Z$3*2-1),IF(AA122=0,"",CONCATENATE(" - ",AA122)))</f>
        <v>Nauru</v>
      </c>
      <c r="AC122" s="20" t="str">
        <f>INDEX(CodesPays!O120:V120,1,$Z$3*2)</f>
        <v>NR</v>
      </c>
    </row>
    <row r="123" spans="3:29" ht="34.15" customHeight="1" x14ac:dyDescent="0.25">
      <c r="C123" s="25"/>
      <c r="D123" s="25"/>
      <c r="W123" s="20" t="str" cm="1">
        <f t="array" ref="W123">IF(INDEX(ListeCIL!D:D,ROW(),1)=0,"",INDEX(ListeCIL!D:D,ROW(),1))</f>
        <v/>
      </c>
      <c r="X123" s="20" t="str">
        <f t="shared" si="11"/>
        <v/>
      </c>
      <c r="Z123" s="20">
        <f>MATCH(AC123,CodesPays!B:B,0)</f>
        <v>133</v>
      </c>
      <c r="AA123" s="20">
        <f>INDEX(CodesPays!G:G,Z123,1)</f>
        <v>0</v>
      </c>
      <c r="AB123" s="20" t="str">
        <f>CONCATENATE(INDEX(CodesPays!O121:V121,1,$Z$3*2-1),IF(AA123=0,"",CONCATENATE(" - ",AA123)))</f>
        <v>Nepal</v>
      </c>
      <c r="AC123" s="20" t="str">
        <f>INDEX(CodesPays!O121:V121,1,$Z$3*2)</f>
        <v>NP</v>
      </c>
    </row>
    <row r="124" spans="3:29" ht="34.15" customHeight="1" x14ac:dyDescent="0.25">
      <c r="C124" s="25"/>
      <c r="D124" s="25"/>
      <c r="W124" s="20" t="str" cm="1">
        <f t="array" ref="W124">IF(INDEX(ListeCIL!D:D,ROW(),1)=0,"",INDEX(ListeCIL!D:D,ROW(),1))</f>
        <v/>
      </c>
      <c r="X124" s="20" t="str">
        <f t="shared" si="11"/>
        <v/>
      </c>
      <c r="Z124" s="20">
        <f>MATCH(AC124,CodesPays!B:B,0)</f>
        <v>131</v>
      </c>
      <c r="AA124" s="20" t="str">
        <f>INDEX(CodesPays!G:G,Z124,1)</f>
        <v>Nederland</v>
      </c>
      <c r="AB124" s="20" t="str">
        <f>CONCATENATE(INDEX(CodesPays!O122:V122,1,$Z$3*2-1),IF(AA124=0,"",CONCATENATE(" - ",AA124)))</f>
        <v>Netherlands - Nederland</v>
      </c>
      <c r="AC124" s="20" t="str">
        <f>INDEX(CodesPays!O122:V122,1,$Z$3*2)</f>
        <v>NL</v>
      </c>
    </row>
    <row r="125" spans="3:29" ht="34.15" customHeight="1" x14ac:dyDescent="0.25">
      <c r="C125" s="25"/>
      <c r="D125" s="25"/>
      <c r="W125" s="20" t="str" cm="1">
        <f t="array" ref="W125">IF(INDEX(ListeCIL!D:D,ROW(),1)=0,"",INDEX(ListeCIL!D:D,ROW(),1))</f>
        <v/>
      </c>
      <c r="X125" s="20" t="str">
        <f t="shared" si="11"/>
        <v/>
      </c>
      <c r="Z125" s="20">
        <f>MATCH(AC125,CodesPays!B:B,0)</f>
        <v>135</v>
      </c>
      <c r="AA125" s="20">
        <f>INDEX(CodesPays!G:G,Z125,1)</f>
        <v>0</v>
      </c>
      <c r="AB125" s="20" t="str">
        <f>CONCATENATE(INDEX(CodesPays!O123:V123,1,$Z$3*2-1),IF(AA125=0,"",CONCATENATE(" - ",AA125)))</f>
        <v>New Zealand</v>
      </c>
      <c r="AC125" s="20" t="str">
        <f>INDEX(CodesPays!O123:V123,1,$Z$3*2)</f>
        <v>NZ</v>
      </c>
    </row>
    <row r="126" spans="3:29" ht="34.15" customHeight="1" x14ac:dyDescent="0.25">
      <c r="C126" s="25"/>
      <c r="D126" s="25"/>
      <c r="W126" s="20" t="str" cm="1">
        <f t="array" ref="W126">IF(INDEX(ListeCIL!D:D,ROW(),1)=0,"",INDEX(ListeCIL!D:D,ROW(),1))</f>
        <v/>
      </c>
      <c r="X126" s="20" t="str">
        <f t="shared" si="11"/>
        <v/>
      </c>
      <c r="Z126" s="20">
        <f>MATCH(AC126,CodesPays!B:B,0)</f>
        <v>130</v>
      </c>
      <c r="AA126" s="20">
        <f>INDEX(CodesPays!G:G,Z126,1)</f>
        <v>0</v>
      </c>
      <c r="AB126" s="20" t="str">
        <f>CONCATENATE(INDEX(CodesPays!O124:V124,1,$Z$3*2-1),IF(AA126=0,"",CONCATENATE(" - ",AA126)))</f>
        <v>Nicaragua</v>
      </c>
      <c r="AC126" s="20" t="str">
        <f>INDEX(CodesPays!O124:V124,1,$Z$3*2)</f>
        <v>NI</v>
      </c>
    </row>
    <row r="127" spans="3:29" ht="34.15" customHeight="1" x14ac:dyDescent="0.25">
      <c r="C127" s="25"/>
      <c r="D127" s="25"/>
      <c r="W127" s="20" t="str" cm="1">
        <f t="array" ref="W127">IF(INDEX(ListeCIL!D:D,ROW(),1)=0,"",INDEX(ListeCIL!D:D,ROW(),1))</f>
        <v/>
      </c>
      <c r="X127" s="20" t="str">
        <f t="shared" si="11"/>
        <v/>
      </c>
      <c r="Z127" s="20">
        <f>MATCH(AC127,CodesPays!B:B,0)</f>
        <v>128</v>
      </c>
      <c r="AA127" s="20">
        <f>INDEX(CodesPays!G:G,Z127,1)</f>
        <v>0</v>
      </c>
      <c r="AB127" s="20" t="str">
        <f>CONCATENATE(INDEX(CodesPays!O125:V125,1,$Z$3*2-1),IF(AA127=0,"",CONCATENATE(" - ",AA127)))</f>
        <v>Niger</v>
      </c>
      <c r="AC127" s="20" t="str">
        <f>INDEX(CodesPays!O125:V125,1,$Z$3*2)</f>
        <v>NE</v>
      </c>
    </row>
    <row r="128" spans="3:29" ht="34.15" customHeight="1" x14ac:dyDescent="0.25">
      <c r="C128" s="25"/>
      <c r="D128" s="25"/>
      <c r="W128" s="20" t="str" cm="1">
        <f t="array" ref="W128">IF(INDEX(ListeCIL!D:D,ROW(),1)=0,"",INDEX(ListeCIL!D:D,ROW(),1))</f>
        <v/>
      </c>
      <c r="X128" s="20" t="str">
        <f t="shared" si="11"/>
        <v/>
      </c>
      <c r="Z128" s="20">
        <f>MATCH(AC128,CodesPays!B:B,0)</f>
        <v>129</v>
      </c>
      <c r="AA128" s="20">
        <f>INDEX(CodesPays!G:G,Z128,1)</f>
        <v>0</v>
      </c>
      <c r="AB128" s="20" t="str">
        <f>CONCATENATE(INDEX(CodesPays!O126:V126,1,$Z$3*2-1),IF(AA128=0,"",CONCATENATE(" - ",AA128)))</f>
        <v>Nigeria</v>
      </c>
      <c r="AC128" s="20" t="str">
        <f>INDEX(CodesPays!O126:V126,1,$Z$3*2)</f>
        <v>NG</v>
      </c>
    </row>
    <row r="129" spans="3:29" ht="34.15" customHeight="1" x14ac:dyDescent="0.25">
      <c r="C129" s="25"/>
      <c r="D129" s="25"/>
      <c r="W129" s="20" t="str" cm="1">
        <f t="array" ref="W129">IF(INDEX(ListeCIL!D:D,ROW(),1)=0,"",INDEX(ListeCIL!D:D,ROW(),1))</f>
        <v/>
      </c>
      <c r="X129" s="20" t="str">
        <f t="shared" si="11"/>
        <v/>
      </c>
      <c r="Z129" s="20">
        <f>MATCH(AC129,CodesPays!B:B,0)</f>
        <v>132</v>
      </c>
      <c r="AA129" s="20" t="str">
        <f>INDEX(CodesPays!G:G,Z129,1)</f>
        <v>Norge</v>
      </c>
      <c r="AB129" s="20" t="str">
        <f>CONCATENATE(INDEX(CodesPays!O127:V127,1,$Z$3*2-1),IF(AA129=0,"",CONCATENATE(" - ",AA129)))</f>
        <v>Norway - Norge</v>
      </c>
      <c r="AC129" s="20" t="str">
        <f>INDEX(CodesPays!O127:V127,1,$Z$3*2)</f>
        <v>NO</v>
      </c>
    </row>
    <row r="130" spans="3:29" ht="34.15" customHeight="1" x14ac:dyDescent="0.25">
      <c r="C130" s="25"/>
      <c r="D130" s="25"/>
      <c r="W130" s="20" t="str" cm="1">
        <f t="array" ref="W130">IF(INDEX(ListeCIL!D:D,ROW(),1)=0,"",INDEX(ListeCIL!D:D,ROW(),1))</f>
        <v/>
      </c>
      <c r="X130" s="20" t="str">
        <f t="shared" si="11"/>
        <v/>
      </c>
      <c r="Z130" s="20">
        <f>MATCH(AC130,CodesPays!B:B,0)</f>
        <v>136</v>
      </c>
      <c r="AA130" s="20" t="str">
        <f>INDEX(CodesPays!G:G,Z130,1)</f>
        <v>سلطنة عُمان</v>
      </c>
      <c r="AB130" s="20" t="str">
        <f>CONCATENATE(INDEX(CodesPays!O128:V128,1,$Z$3*2-1),IF(AA130=0,"",CONCATENATE(" - ",AA130)))</f>
        <v>Oman - سلطنة عُمان</v>
      </c>
      <c r="AC130" s="20" t="str">
        <f>INDEX(CodesPays!O128:V128,1,$Z$3*2)</f>
        <v>OM</v>
      </c>
    </row>
    <row r="131" spans="3:29" ht="34.15" customHeight="1" x14ac:dyDescent="0.25">
      <c r="C131" s="25"/>
      <c r="D131" s="25"/>
      <c r="W131" s="20" t="str" cm="1">
        <f t="array" ref="W131">IF(INDEX(ListeCIL!D:D,ROW(),1)=0,"",INDEX(ListeCIL!D:D,ROW(),1))</f>
        <v/>
      </c>
      <c r="X131" s="20" t="str">
        <f t="shared" si="11"/>
        <v/>
      </c>
      <c r="Z131" s="20">
        <f>MATCH(AC131,CodesPays!B:B,0)</f>
        <v>141</v>
      </c>
      <c r="AA131" s="20" t="str">
        <f>INDEX(CodesPays!G:G,Z131,1)</f>
        <v>اسلامی جمہوریت پاکستان</v>
      </c>
      <c r="AB131" s="20" t="str">
        <f>CONCATENATE(INDEX(CodesPays!O129:V129,1,$Z$3*2-1),IF(AA131=0,"",CONCATENATE(" - ",AA131)))</f>
        <v>Pakistan - اسلامی جمہوریت پاکستان</v>
      </c>
      <c r="AC131" s="20" t="str">
        <f>INDEX(CodesPays!O129:V129,1,$Z$3*2)</f>
        <v>PK</v>
      </c>
    </row>
    <row r="132" spans="3:29" ht="34.15" customHeight="1" x14ac:dyDescent="0.25">
      <c r="C132" s="25"/>
      <c r="D132" s="25"/>
      <c r="W132" s="20" t="str" cm="1">
        <f t="array" ref="W132">IF(INDEX(ListeCIL!D:D,ROW(),1)=0,"",INDEX(ListeCIL!D:D,ROW(),1))</f>
        <v/>
      </c>
      <c r="X132" s="20" t="str">
        <f t="shared" si="11"/>
        <v/>
      </c>
      <c r="Z132" s="20">
        <f>MATCH(AC132,CodesPays!B:B,0)</f>
        <v>144</v>
      </c>
      <c r="AA132" s="20">
        <f>INDEX(CodesPays!G:G,Z132,1)</f>
        <v>0</v>
      </c>
      <c r="AB132" s="20" t="str">
        <f>CONCATENATE(INDEX(CodesPays!O130:V130,1,$Z$3*2-1),IF(AA132=0,"",CONCATENATE(" - ",AA132)))</f>
        <v>Palau</v>
      </c>
      <c r="AC132" s="20" t="str">
        <f>INDEX(CodesPays!O130:V130,1,$Z$3*2)</f>
        <v>PW</v>
      </c>
    </row>
    <row r="133" spans="3:29" ht="34.15" customHeight="1" x14ac:dyDescent="0.25">
      <c r="C133" s="25"/>
      <c r="D133" s="25"/>
      <c r="W133" s="20" t="str" cm="1">
        <f t="array" ref="W133">IF(INDEX(ListeCIL!D:D,ROW(),1)=0,"",INDEX(ListeCIL!D:D,ROW(),1))</f>
        <v/>
      </c>
      <c r="X133" s="20" t="str">
        <f t="shared" ref="X133:X196" si="12">IF(W133="","",ROW())</f>
        <v/>
      </c>
      <c r="Z133" s="20">
        <f>MATCH(AC133,CodesPays!B:B,0)</f>
        <v>137</v>
      </c>
      <c r="AA133" s="20">
        <f>INDEX(CodesPays!G:G,Z133,1)</f>
        <v>0</v>
      </c>
      <c r="AB133" s="20" t="str">
        <f>CONCATENATE(INDEX(CodesPays!O131:V131,1,$Z$3*2-1),IF(AA133=0,"",CONCATENATE(" - ",AA133)))</f>
        <v>Panama</v>
      </c>
      <c r="AC133" s="20" t="str">
        <f>INDEX(CodesPays!O131:V131,1,$Z$3*2)</f>
        <v>PA</v>
      </c>
    </row>
    <row r="134" spans="3:29" ht="34.15" customHeight="1" x14ac:dyDescent="0.25">
      <c r="C134" s="25"/>
      <c r="D134" s="25"/>
      <c r="W134" s="20" t="str" cm="1">
        <f t="array" ref="W134">IF(INDEX(ListeCIL!D:D,ROW(),1)=0,"",INDEX(ListeCIL!D:D,ROW(),1))</f>
        <v/>
      </c>
      <c r="X134" s="20" t="str">
        <f t="shared" si="12"/>
        <v/>
      </c>
      <c r="Z134" s="20">
        <f>MATCH(AC134,CodesPays!B:B,0)</f>
        <v>139</v>
      </c>
      <c r="AA134" s="20">
        <f>INDEX(CodesPays!G:G,Z134,1)</f>
        <v>0</v>
      </c>
      <c r="AB134" s="20" t="str">
        <f>CONCATENATE(INDEX(CodesPays!O132:V132,1,$Z$3*2-1),IF(AA134=0,"",CONCATENATE(" - ",AA134)))</f>
        <v>Papua New Guinea</v>
      </c>
      <c r="AC134" s="20" t="str">
        <f>INDEX(CodesPays!O132:V132,1,$Z$3*2)</f>
        <v>PG</v>
      </c>
    </row>
    <row r="135" spans="3:29" ht="34.15" customHeight="1" x14ac:dyDescent="0.25">
      <c r="C135" s="25"/>
      <c r="D135" s="25"/>
      <c r="W135" s="20" t="str" cm="1">
        <f t="array" ref="W135">IF(INDEX(ListeCIL!D:D,ROW(),1)=0,"",INDEX(ListeCIL!D:D,ROW(),1))</f>
        <v/>
      </c>
      <c r="X135" s="20" t="str">
        <f t="shared" si="12"/>
        <v/>
      </c>
      <c r="Z135" s="20">
        <f>MATCH(AC135,CodesPays!B:B,0)</f>
        <v>145</v>
      </c>
      <c r="AA135" s="20">
        <f>INDEX(CodesPays!G:G,Z135,1)</f>
        <v>0</v>
      </c>
      <c r="AB135" s="20" t="str">
        <f>CONCATENATE(INDEX(CodesPays!O133:V133,1,$Z$3*2-1),IF(AA135=0,"",CONCATENATE(" - ",AA135)))</f>
        <v>Paraguay</v>
      </c>
      <c r="AC135" s="20" t="str">
        <f>INDEX(CodesPays!O133:V133,1,$Z$3*2)</f>
        <v>PY</v>
      </c>
    </row>
    <row r="136" spans="3:29" ht="34.15" customHeight="1" x14ac:dyDescent="0.25">
      <c r="C136" s="25"/>
      <c r="D136" s="25"/>
      <c r="W136" s="20" t="str" cm="1">
        <f t="array" ref="W136">IF(INDEX(ListeCIL!D:D,ROW(),1)=0,"",INDEX(ListeCIL!D:D,ROW(),1))</f>
        <v/>
      </c>
      <c r="X136" s="20" t="str">
        <f t="shared" si="12"/>
        <v/>
      </c>
      <c r="Z136" s="20">
        <f>MATCH(AC136,CodesPays!B:B,0)</f>
        <v>38</v>
      </c>
      <c r="AA136" s="20" t="str">
        <f>INDEX(CodesPays!G:G,Z136,1)</f>
        <v>中华人民共和国</v>
      </c>
      <c r="AB136" s="20" t="str">
        <f>CONCATENATE(INDEX(CodesPays!O134:V134,1,$Z$3*2-1),IF(AA136=0,"",CONCATENATE(" - ",AA136)))</f>
        <v>People Republic of China - 中华人民共和国</v>
      </c>
      <c r="AC136" s="20" t="str">
        <f>INDEX(CodesPays!O134:V134,1,$Z$3*2)</f>
        <v>CN</v>
      </c>
    </row>
    <row r="137" spans="3:29" ht="34.15" customHeight="1" x14ac:dyDescent="0.25">
      <c r="C137" s="25"/>
      <c r="D137" s="25"/>
      <c r="W137" s="20" t="str" cm="1">
        <f t="array" ref="W137">IF(INDEX(ListeCIL!D:D,ROW(),1)=0,"",INDEX(ListeCIL!D:D,ROW(),1))</f>
        <v/>
      </c>
      <c r="X137" s="20" t="str">
        <f t="shared" si="12"/>
        <v/>
      </c>
      <c r="Z137" s="20">
        <f>MATCH(AC137,CodesPays!B:B,0)</f>
        <v>138</v>
      </c>
      <c r="AA137" s="20">
        <f>INDEX(CodesPays!G:G,Z137,1)</f>
        <v>0</v>
      </c>
      <c r="AB137" s="20" t="str">
        <f>CONCATENATE(INDEX(CodesPays!O135:V135,1,$Z$3*2-1),IF(AA137=0,"",CONCATENATE(" - ",AA137)))</f>
        <v>Peru</v>
      </c>
      <c r="AC137" s="20" t="str">
        <f>INDEX(CodesPays!O135:V135,1,$Z$3*2)</f>
        <v>PE</v>
      </c>
    </row>
    <row r="138" spans="3:29" ht="34.15" customHeight="1" x14ac:dyDescent="0.25">
      <c r="C138" s="25"/>
      <c r="D138" s="25"/>
      <c r="W138" s="20" t="str" cm="1">
        <f t="array" ref="W138">IF(INDEX(ListeCIL!D:D,ROW(),1)=0,"",INDEX(ListeCIL!D:D,ROW(),1))</f>
        <v/>
      </c>
      <c r="X138" s="20" t="str">
        <f t="shared" si="12"/>
        <v/>
      </c>
      <c r="Z138" s="20">
        <f>MATCH(AC138,CodesPays!B:B,0)</f>
        <v>140</v>
      </c>
      <c r="AA138" s="20">
        <f>INDEX(CodesPays!G:G,Z138,1)</f>
        <v>0</v>
      </c>
      <c r="AB138" s="20" t="str">
        <f>CONCATENATE(INDEX(CodesPays!O136:V136,1,$Z$3*2-1),IF(AA138=0,"",CONCATENATE(" - ",AA138)))</f>
        <v>Philippines</v>
      </c>
      <c r="AC138" s="20" t="str">
        <f>INDEX(CodesPays!O136:V136,1,$Z$3*2)</f>
        <v>PH</v>
      </c>
    </row>
    <row r="139" spans="3:29" ht="34.15" customHeight="1" x14ac:dyDescent="0.25">
      <c r="C139" s="25"/>
      <c r="D139" s="25"/>
      <c r="W139" s="20" t="str" cm="1">
        <f t="array" ref="W139">IF(INDEX(ListeCIL!D:D,ROW(),1)=0,"",INDEX(ListeCIL!D:D,ROW(),1))</f>
        <v/>
      </c>
      <c r="X139" s="20" t="str">
        <f t="shared" si="12"/>
        <v/>
      </c>
      <c r="Z139" s="20">
        <f>MATCH(AC139,CodesPays!B:B,0)</f>
        <v>142</v>
      </c>
      <c r="AA139" s="20" t="str">
        <f>INDEX(CodesPays!G:G,Z139,1)</f>
        <v>Polska</v>
      </c>
      <c r="AB139" s="20" t="str">
        <f>CONCATENATE(INDEX(CodesPays!O137:V137,1,$Z$3*2-1),IF(AA139=0,"",CONCATENATE(" - ",AA139)))</f>
        <v>Poland - Polska</v>
      </c>
      <c r="AC139" s="20" t="str">
        <f>INDEX(CodesPays!O137:V137,1,$Z$3*2)</f>
        <v>PL</v>
      </c>
    </row>
    <row r="140" spans="3:29" ht="34.15" customHeight="1" x14ac:dyDescent="0.25">
      <c r="C140" s="25"/>
      <c r="D140" s="25"/>
      <c r="W140" s="20" t="str" cm="1">
        <f t="array" ref="W140">IF(INDEX(ListeCIL!D:D,ROW(),1)=0,"",INDEX(ListeCIL!D:D,ROW(),1))</f>
        <v/>
      </c>
      <c r="X140" s="20" t="str">
        <f t="shared" si="12"/>
        <v/>
      </c>
      <c r="Z140" s="20">
        <f>MATCH(AC140,CodesPays!B:B,0)</f>
        <v>143</v>
      </c>
      <c r="AA140" s="20">
        <f>INDEX(CodesPays!G:G,Z140,1)</f>
        <v>0</v>
      </c>
      <c r="AB140" s="20" t="str">
        <f>CONCATENATE(INDEX(CodesPays!O138:V138,1,$Z$3*2-1),IF(AA140=0,"",CONCATENATE(" - ",AA140)))</f>
        <v>Portugal</v>
      </c>
      <c r="AC140" s="20" t="str">
        <f>INDEX(CodesPays!O138:V138,1,$Z$3*2)</f>
        <v>PT</v>
      </c>
    </row>
    <row r="141" spans="3:29" ht="34.15" customHeight="1" x14ac:dyDescent="0.25">
      <c r="C141" s="25"/>
      <c r="D141" s="25"/>
      <c r="W141" s="20" t="str" cm="1">
        <f t="array" ref="W141">IF(INDEX(ListeCIL!D:D,ROW(),1)=0,"",INDEX(ListeCIL!D:D,ROW(),1))</f>
        <v/>
      </c>
      <c r="X141" s="20" t="str">
        <f t="shared" si="12"/>
        <v/>
      </c>
      <c r="Z141" s="20">
        <f>MATCH(AC141,CodesPays!B:B,0)</f>
        <v>146</v>
      </c>
      <c r="AA141" s="20" t="str">
        <f>INDEX(CodesPays!G:G,Z141,1)</f>
        <v>دولة قطر</v>
      </c>
      <c r="AB141" s="20" t="str">
        <f>CONCATENATE(INDEX(CodesPays!O139:V139,1,$Z$3*2-1),IF(AA141=0,"",CONCATENATE(" - ",AA141)))</f>
        <v>Qatar - دولة قطر</v>
      </c>
      <c r="AC141" s="20" t="str">
        <f>INDEX(CodesPays!O139:V139,1,$Z$3*2)</f>
        <v>QA</v>
      </c>
    </row>
    <row r="142" spans="3:29" ht="34.15" customHeight="1" x14ac:dyDescent="0.25">
      <c r="C142" s="25"/>
      <c r="D142" s="25"/>
      <c r="W142" s="20" t="str" cm="1">
        <f t="array" ref="W142">IF(INDEX(ListeCIL!D:D,ROW(),1)=0,"",INDEX(ListeCIL!D:D,ROW(),1))</f>
        <v/>
      </c>
      <c r="X142" s="20" t="str">
        <f t="shared" si="12"/>
        <v/>
      </c>
      <c r="Z142" s="20">
        <f>MATCH(AC142,CodesPays!B:B,0)</f>
        <v>95</v>
      </c>
      <c r="AA142" s="20" t="str">
        <f>INDEX(CodesPays!G:G,Z142,1)</f>
        <v>대한민국</v>
      </c>
      <c r="AB142" s="20" t="str">
        <f>CONCATENATE(INDEX(CodesPays!O140:V140,1,$Z$3*2-1),IF(AA142=0,"",CONCATENATE(" - ",AA142)))</f>
        <v>Republic of Korea - 대한민국</v>
      </c>
      <c r="AC142" s="20" t="str">
        <f>INDEX(CodesPays!O140:V140,1,$Z$3*2)</f>
        <v>KR</v>
      </c>
    </row>
    <row r="143" spans="3:29" ht="34.15" customHeight="1" x14ac:dyDescent="0.25">
      <c r="C143" s="25"/>
      <c r="D143" s="25"/>
      <c r="W143" s="20" t="str" cm="1">
        <f t="array" ref="W143">IF(INDEX(ListeCIL!D:D,ROW(),1)=0,"",INDEX(ListeCIL!D:D,ROW(),1))</f>
        <v/>
      </c>
      <c r="X143" s="20" t="str">
        <f t="shared" si="12"/>
        <v/>
      </c>
      <c r="Z143" s="20">
        <f>MATCH(AC143,CodesPays!B:B,0)</f>
        <v>121</v>
      </c>
      <c r="AA143" s="20">
        <f>INDEX(CodesPays!G:G,Z143,1)</f>
        <v>0</v>
      </c>
      <c r="AB143" s="20" t="str">
        <f>CONCATENATE(INDEX(CodesPays!O141:V141,1,$Z$3*2-1),IF(AA143=0,"",CONCATENATE(" - ",AA143)))</f>
        <v>Republic of Mauritius</v>
      </c>
      <c r="AC143" s="20" t="str">
        <f>INDEX(CodesPays!O141:V141,1,$Z$3*2)</f>
        <v>MU</v>
      </c>
    </row>
    <row r="144" spans="3:29" ht="21" customHeight="1" x14ac:dyDescent="0.25">
      <c r="C144" s="25"/>
      <c r="D144" s="25"/>
      <c r="W144" s="20" t="str" cm="1">
        <f t="array" ref="W144">IF(INDEX(ListeCIL!D:D,ROW(),1)=0,"",INDEX(ListeCIL!D:D,ROW(),1))</f>
        <v/>
      </c>
      <c r="X144" s="20" t="str">
        <f t="shared" si="12"/>
        <v/>
      </c>
      <c r="Z144" s="20">
        <f>MATCH(AC144,CodesPays!B:B,0)</f>
        <v>115</v>
      </c>
      <c r="AA144" s="20" t="str">
        <f>INDEX(CodesPays!G:G,Z144,1)</f>
        <v>Република Македонија</v>
      </c>
      <c r="AB144" s="20" t="str">
        <f>CONCATENATE(INDEX(CodesPays!O142:V142,1,$Z$3*2-1),IF(AA144=0,"",CONCATENATE(" - ",AA144)))</f>
        <v>Republic of Northern Macedonia - Република Македонија</v>
      </c>
      <c r="AC144" s="20" t="str">
        <f>INDEX(CodesPays!O142:V142,1,$Z$3*2)</f>
        <v>MK</v>
      </c>
    </row>
    <row r="145" spans="3:29" ht="21" customHeight="1" x14ac:dyDescent="0.25">
      <c r="C145" s="25"/>
      <c r="D145" s="25"/>
      <c r="W145" s="20" t="str" cm="1">
        <f t="array" ref="W145">IF(INDEX(ListeCIL!D:D,ROW(),1)=0,"",INDEX(ListeCIL!D:D,ROW(),1))</f>
        <v/>
      </c>
      <c r="X145" s="20" t="str">
        <f t="shared" si="12"/>
        <v/>
      </c>
      <c r="Z145" s="20">
        <f>MATCH(AC145,CodesPays!B:B,0)</f>
        <v>147</v>
      </c>
      <c r="AA145" s="20" t="str">
        <f>INDEX(CodesPays!G:G,Z145,1)</f>
        <v>România</v>
      </c>
      <c r="AB145" s="20" t="str">
        <f>CONCATENATE(INDEX(CodesPays!O143:V143,1,$Z$3*2-1),IF(AA145=0,"",CONCATENATE(" - ",AA145)))</f>
        <v>Romania - România</v>
      </c>
      <c r="AC145" s="20" t="str">
        <f>INDEX(CodesPays!O143:V143,1,$Z$3*2)</f>
        <v>RO</v>
      </c>
    </row>
    <row r="146" spans="3:29" ht="21" customHeight="1" x14ac:dyDescent="0.25">
      <c r="C146" s="25"/>
      <c r="D146" s="25"/>
      <c r="W146" s="20" t="str" cm="1">
        <f t="array" ref="W146">IF(INDEX(ListeCIL!D:D,ROW(),1)=0,"",INDEX(ListeCIL!D:D,ROW(),1))</f>
        <v/>
      </c>
      <c r="X146" s="20" t="str">
        <f t="shared" si="12"/>
        <v/>
      </c>
      <c r="Z146" s="20">
        <f>MATCH(AC146,CodesPays!B:B,0)</f>
        <v>149</v>
      </c>
      <c r="AA146" s="20" t="str">
        <f>INDEX(CodesPays!G:G,Z146,1)</f>
        <v>Российская Федерация</v>
      </c>
      <c r="AB146" s="20" t="str">
        <f>CONCATENATE(INDEX(CodesPays!O144:V144,1,$Z$3*2-1),IF(AA146=0,"",CONCATENATE(" - ",AA146)))</f>
        <v>Russian Federation - Российская Федерация</v>
      </c>
      <c r="AC146" s="20" t="str">
        <f>INDEX(CodesPays!O144:V144,1,$Z$3*2)</f>
        <v>RU</v>
      </c>
    </row>
    <row r="147" spans="3:29" ht="21" customHeight="1" x14ac:dyDescent="0.25">
      <c r="C147" s="25"/>
      <c r="D147" s="25"/>
      <c r="W147" s="20" t="str" cm="1">
        <f t="array" ref="W147">IF(INDEX(ListeCIL!D:D,ROW(),1)=0,"",INDEX(ListeCIL!D:D,ROW(),1))</f>
        <v/>
      </c>
      <c r="X147" s="20" t="str">
        <f t="shared" si="12"/>
        <v/>
      </c>
      <c r="Z147" s="20">
        <f>MATCH(AC147,CodesPays!B:B,0)</f>
        <v>150</v>
      </c>
      <c r="AA147" s="20">
        <f>INDEX(CodesPays!G:G,Z147,1)</f>
        <v>0</v>
      </c>
      <c r="AB147" s="20" t="str">
        <f>CONCATENATE(INDEX(CodesPays!O145:V145,1,$Z$3*2-1),IF(AA147=0,"",CONCATENATE(" - ",AA147)))</f>
        <v>Rwanda</v>
      </c>
      <c r="AC147" s="20" t="str">
        <f>INDEX(CodesPays!O145:V145,1,$Z$3*2)</f>
        <v>RW</v>
      </c>
    </row>
    <row r="148" spans="3:29" ht="21" customHeight="1" x14ac:dyDescent="0.25">
      <c r="C148" s="25"/>
      <c r="D148" s="25"/>
      <c r="W148" s="20" t="str" cm="1">
        <f t="array" ref="W148">IF(INDEX(ListeCIL!D:D,ROW(),1)=0,"",INDEX(ListeCIL!D:D,ROW(),1))</f>
        <v/>
      </c>
      <c r="X148" s="20" t="str">
        <f t="shared" si="12"/>
        <v/>
      </c>
      <c r="Z148" s="20">
        <f>MATCH(AC148,CodesPays!B:B,0)</f>
        <v>93</v>
      </c>
      <c r="AA148" s="20" t="str">
        <f>INDEX(CodesPays!G:G,Z148,1)</f>
        <v>Saint Kitts and Nevis</v>
      </c>
      <c r="AB148" s="20" t="str">
        <f>CONCATENATE(INDEX(CodesPays!O146:V146,1,$Z$3*2-1),IF(AA148=0,"",CONCATENATE(" - ",AA148)))</f>
        <v>Saint Kitts and Nevis - Saint Kitts and Nevis</v>
      </c>
      <c r="AC148" s="20" t="str">
        <f>INDEX(CodesPays!O146:V146,1,$Z$3*2)</f>
        <v>KN</v>
      </c>
    </row>
    <row r="149" spans="3:29" ht="21" customHeight="1" x14ac:dyDescent="0.25">
      <c r="C149" s="25"/>
      <c r="D149" s="25"/>
      <c r="W149" s="20" t="str" cm="1">
        <f t="array" ref="W149">IF(INDEX(ListeCIL!D:D,ROW(),1)=0,"",INDEX(ListeCIL!D:D,ROW(),1))</f>
        <v/>
      </c>
      <c r="X149" s="20" t="str">
        <f t="shared" si="12"/>
        <v/>
      </c>
      <c r="Z149" s="20">
        <f>MATCH(AC149,CodesPays!B:B,0)</f>
        <v>100</v>
      </c>
      <c r="AA149" s="20">
        <f>INDEX(CodesPays!G:G,Z149,1)</f>
        <v>0</v>
      </c>
      <c r="AB149" s="20" t="str">
        <f>CONCATENATE(INDEX(CodesPays!O147:V147,1,$Z$3*2-1),IF(AA149=0,"",CONCATENATE(" - ",AA149)))</f>
        <v>Saint Lucia</v>
      </c>
      <c r="AC149" s="20" t="str">
        <f>INDEX(CodesPays!O147:V147,1,$Z$3*2)</f>
        <v>LC</v>
      </c>
    </row>
    <row r="150" spans="3:29" ht="21" customHeight="1" x14ac:dyDescent="0.25">
      <c r="C150" s="25"/>
      <c r="D150" s="25"/>
      <c r="W150" s="20" t="str" cm="1">
        <f t="array" ref="W150">IF(INDEX(ListeCIL!D:D,ROW(),1)=0,"",INDEX(ListeCIL!D:D,ROW(),1))</f>
        <v/>
      </c>
      <c r="X150" s="20" t="str">
        <f t="shared" si="12"/>
        <v/>
      </c>
      <c r="Z150" s="20">
        <f>MATCH(AC150,CodesPays!B:B,0)</f>
        <v>187</v>
      </c>
      <c r="AA150" s="20">
        <f>INDEX(CodesPays!G:G,Z150,1)</f>
        <v>0</v>
      </c>
      <c r="AB150" s="20" t="str">
        <f>CONCATENATE(INDEX(CodesPays!O148:V148,1,$Z$3*2-1),IF(AA150=0,"",CONCATENATE(" - ",AA150)))</f>
        <v>Saint Vincent and the Grenadines</v>
      </c>
      <c r="AC150" s="20" t="str">
        <f>INDEX(CodesPays!O148:V148,1,$Z$3*2)</f>
        <v>VC</v>
      </c>
    </row>
    <row r="151" spans="3:29" ht="21" customHeight="1" x14ac:dyDescent="0.25">
      <c r="C151" s="25"/>
      <c r="D151" s="25"/>
      <c r="W151" s="20" t="str" cm="1">
        <f t="array" ref="W151">IF(INDEX(ListeCIL!D:D,ROW(),1)=0,"",INDEX(ListeCIL!D:D,ROW(),1))</f>
        <v/>
      </c>
      <c r="X151" s="20" t="str">
        <f t="shared" si="12"/>
        <v/>
      </c>
      <c r="Z151" s="20">
        <f>MATCH(AC151,CodesPays!B:B,0)</f>
        <v>191</v>
      </c>
      <c r="AA151" s="20">
        <f>INDEX(CodesPays!G:G,Z151,1)</f>
        <v>0</v>
      </c>
      <c r="AB151" s="20" t="str">
        <f>CONCATENATE(INDEX(CodesPays!O149:V149,1,$Z$3*2-1),IF(AA151=0,"",CONCATENATE(" - ",AA151)))</f>
        <v>Samoa</v>
      </c>
      <c r="AC151" s="20" t="str">
        <f>INDEX(CodesPays!O149:V149,1,$Z$3*2)</f>
        <v>WS</v>
      </c>
    </row>
    <row r="152" spans="3:29" ht="21" customHeight="1" x14ac:dyDescent="0.25">
      <c r="C152" s="25"/>
      <c r="D152" s="25"/>
      <c r="W152" s="20" t="str" cm="1">
        <f t="array" ref="W152">IF(INDEX(ListeCIL!D:D,ROW(),1)=0,"",INDEX(ListeCIL!D:D,ROW(),1))</f>
        <v/>
      </c>
      <c r="X152" s="20" t="str">
        <f t="shared" si="12"/>
        <v/>
      </c>
      <c r="Z152" s="20">
        <f>MATCH(AC152,CodesPays!B:B,0)</f>
        <v>160</v>
      </c>
      <c r="AA152" s="20">
        <f>INDEX(CodesPays!G:G,Z152,1)</f>
        <v>0</v>
      </c>
      <c r="AB152" s="20" t="str">
        <f>CONCATENATE(INDEX(CodesPays!O150:V150,1,$Z$3*2-1),IF(AA152=0,"",CONCATENATE(" - ",AA152)))</f>
        <v>San Marino</v>
      </c>
      <c r="AC152" s="20" t="str">
        <f>INDEX(CodesPays!O150:V150,1,$Z$3*2)</f>
        <v>SM</v>
      </c>
    </row>
    <row r="153" spans="3:29" ht="21" customHeight="1" x14ac:dyDescent="0.25">
      <c r="W153" s="20" t="str" cm="1">
        <f t="array" ref="W153">IF(INDEX(ListeCIL!D:D,ROW(),1)=0,"",INDEX(ListeCIL!D:D,ROW(),1))</f>
        <v/>
      </c>
      <c r="X153" s="20" t="str">
        <f t="shared" si="12"/>
        <v/>
      </c>
      <c r="Z153" s="20">
        <f>MATCH(AC153,CodesPays!B:B,0)</f>
        <v>165</v>
      </c>
      <c r="AA153" s="20">
        <f>INDEX(CodesPays!G:G,Z153,1)</f>
        <v>0</v>
      </c>
      <c r="AB153" s="20" t="str">
        <f>CONCATENATE(INDEX(CodesPays!O151:V151,1,$Z$3*2-1),IF(AA153=0,"",CONCATENATE(" - ",AA153)))</f>
        <v>Sao Tome and Principe</v>
      </c>
      <c r="AC153" s="20" t="str">
        <f>INDEX(CodesPays!O151:V151,1,$Z$3*2)</f>
        <v>ST</v>
      </c>
    </row>
    <row r="154" spans="3:29" ht="21" customHeight="1" x14ac:dyDescent="0.25">
      <c r="W154" s="20" t="str" cm="1">
        <f t="array" ref="W154">IF(INDEX(ListeCIL!D:D,ROW(),1)=0,"",INDEX(ListeCIL!D:D,ROW(),1))</f>
        <v/>
      </c>
      <c r="X154" s="20" t="str">
        <f t="shared" si="12"/>
        <v/>
      </c>
      <c r="Z154" s="20">
        <f>MATCH(AC154,CodesPays!B:B,0)</f>
        <v>151</v>
      </c>
      <c r="AA154" s="20" t="str">
        <f>INDEX(CodesPays!G:G,Z154,1)</f>
        <v>المملكة العربية السعودية</v>
      </c>
      <c r="AB154" s="20" t="str">
        <f>CONCATENATE(INDEX(CodesPays!O152:V152,1,$Z$3*2-1),IF(AA154=0,"",CONCATENATE(" - ",AA154)))</f>
        <v>Saudi Arabia - المملكة العربية السعودية</v>
      </c>
      <c r="AC154" s="20" t="str">
        <f>INDEX(CodesPays!O152:V152,1,$Z$3*2)</f>
        <v>SA</v>
      </c>
    </row>
    <row r="155" spans="3:29" ht="21" customHeight="1" x14ac:dyDescent="0.25">
      <c r="W155" s="20" t="str" cm="1">
        <f t="array" ref="W155">IF(INDEX(ListeCIL!D:D,ROW(),1)=0,"",INDEX(ListeCIL!D:D,ROW(),1))</f>
        <v/>
      </c>
      <c r="X155" s="20" t="str">
        <f t="shared" si="12"/>
        <v/>
      </c>
      <c r="Z155" s="20">
        <f>MATCH(AC155,CodesPays!B:B,0)</f>
        <v>161</v>
      </c>
      <c r="AA155" s="20">
        <f>INDEX(CodesPays!G:G,Z155,1)</f>
        <v>0</v>
      </c>
      <c r="AB155" s="20" t="str">
        <f>CONCATENATE(INDEX(CodesPays!O153:V153,1,$Z$3*2-1),IF(AA155=0,"",CONCATENATE(" - ",AA155)))</f>
        <v>Senegal</v>
      </c>
      <c r="AC155" s="20" t="str">
        <f>INDEX(CodesPays!O153:V153,1,$Z$3*2)</f>
        <v>SN</v>
      </c>
    </row>
    <row r="156" spans="3:29" ht="21" customHeight="1" x14ac:dyDescent="0.25">
      <c r="W156" s="20" t="str" cm="1">
        <f t="array" ref="W156">IF(INDEX(ListeCIL!D:D,ROW(),1)=0,"",INDEX(ListeCIL!D:D,ROW(),1))</f>
        <v/>
      </c>
      <c r="X156" s="20" t="str">
        <f t="shared" si="12"/>
        <v/>
      </c>
      <c r="Z156" s="20">
        <f>MATCH(AC156,CodesPays!B:B,0)</f>
        <v>148</v>
      </c>
      <c r="AA156" s="20" t="str">
        <f>INDEX(CodesPays!G:G,Z156,1)</f>
        <v>Република Србија</v>
      </c>
      <c r="AB156" s="20" t="str">
        <f>CONCATENATE(INDEX(CodesPays!O154:V154,1,$Z$3*2-1),IF(AA156=0,"",CONCATENATE(" - ",AA156)))</f>
        <v>Serbia - Република Србија</v>
      </c>
      <c r="AC156" s="20" t="str">
        <f>INDEX(CodesPays!O154:V154,1,$Z$3*2)</f>
        <v>RS</v>
      </c>
    </row>
    <row r="157" spans="3:29" ht="21" customHeight="1" x14ac:dyDescent="0.25">
      <c r="W157" s="20" t="str" cm="1">
        <f t="array" ref="W157">IF(INDEX(ListeCIL!D:D,ROW(),1)=0,"",INDEX(ListeCIL!D:D,ROW(),1))</f>
        <v/>
      </c>
      <c r="X157" s="20" t="str">
        <f t="shared" si="12"/>
        <v/>
      </c>
      <c r="Z157" s="20">
        <f>MATCH(AC157,CodesPays!B:B,0)</f>
        <v>153</v>
      </c>
      <c r="AA157" s="20">
        <f>INDEX(CodesPays!G:G,Z157,1)</f>
        <v>0</v>
      </c>
      <c r="AB157" s="20" t="str">
        <f>CONCATENATE(INDEX(CodesPays!O155:V155,1,$Z$3*2-1),IF(AA157=0,"",CONCATENATE(" - ",AA157)))</f>
        <v>Seychelles</v>
      </c>
      <c r="AC157" s="20" t="str">
        <f>INDEX(CodesPays!O155:V155,1,$Z$3*2)</f>
        <v>SC</v>
      </c>
    </row>
    <row r="158" spans="3:29" ht="21" customHeight="1" x14ac:dyDescent="0.25">
      <c r="W158" s="20" t="str" cm="1">
        <f t="array" ref="W158">IF(INDEX(ListeCIL!D:D,ROW(),1)=0,"",INDEX(ListeCIL!D:D,ROW(),1))</f>
        <v/>
      </c>
      <c r="X158" s="20" t="str">
        <f t="shared" si="12"/>
        <v/>
      </c>
      <c r="Z158" s="20">
        <f>MATCH(AC158,CodesPays!B:B,0)</f>
        <v>159</v>
      </c>
      <c r="AA158" s="20">
        <f>INDEX(CodesPays!G:G,Z158,1)</f>
        <v>0</v>
      </c>
      <c r="AB158" s="20" t="str">
        <f>CONCATENATE(INDEX(CodesPays!O156:V156,1,$Z$3*2-1),IF(AA158=0,"",CONCATENATE(" - ",AA158)))</f>
        <v>Sierra Leone</v>
      </c>
      <c r="AC158" s="20" t="str">
        <f>INDEX(CodesPays!O156:V156,1,$Z$3*2)</f>
        <v>SL</v>
      </c>
    </row>
    <row r="159" spans="3:29" ht="21" customHeight="1" x14ac:dyDescent="0.25">
      <c r="W159" s="20" t="str" cm="1">
        <f t="array" ref="W159">IF(INDEX(ListeCIL!D:D,ROW(),1)=0,"",INDEX(ListeCIL!D:D,ROW(),1))</f>
        <v/>
      </c>
      <c r="X159" s="20" t="str">
        <f t="shared" si="12"/>
        <v/>
      </c>
      <c r="Z159" s="20">
        <f>MATCH(AC159,CodesPays!B:B,0)</f>
        <v>156</v>
      </c>
      <c r="AA159" s="20">
        <f>INDEX(CodesPays!G:G,Z159,1)</f>
        <v>0</v>
      </c>
      <c r="AB159" s="20" t="str">
        <f>CONCATENATE(INDEX(CodesPays!O157:V157,1,$Z$3*2-1),IF(AA159=0,"",CONCATENATE(" - ",AA159)))</f>
        <v>Singapore</v>
      </c>
      <c r="AC159" s="20" t="str">
        <f>INDEX(CodesPays!O157:V157,1,$Z$3*2)</f>
        <v>SG</v>
      </c>
    </row>
    <row r="160" spans="3:29" ht="21" customHeight="1" x14ac:dyDescent="0.25">
      <c r="W160" s="20" t="str" cm="1">
        <f t="array" ref="W160">IF(INDEX(ListeCIL!D:D,ROW(),1)=0,"",INDEX(ListeCIL!D:D,ROW(),1))</f>
        <v/>
      </c>
      <c r="X160" s="20" t="str">
        <f t="shared" si="12"/>
        <v/>
      </c>
      <c r="Z160" s="20">
        <f>MATCH(AC160,CodesPays!B:B,0)</f>
        <v>158</v>
      </c>
      <c r="AA160" s="20" t="str">
        <f>INDEX(CodesPays!G:G,Z160,1)</f>
        <v>Slovenská republika</v>
      </c>
      <c r="AB160" s="20" t="str">
        <f>CONCATENATE(INDEX(CodesPays!O158:V158,1,$Z$3*2-1),IF(AA160=0,"",CONCATENATE(" - ",AA160)))</f>
        <v>Slovakia - Slovenská republika</v>
      </c>
      <c r="AC160" s="20" t="str">
        <f>INDEX(CodesPays!O158:V158,1,$Z$3*2)</f>
        <v>SK</v>
      </c>
    </row>
    <row r="161" spans="23:29" ht="21" customHeight="1" x14ac:dyDescent="0.25">
      <c r="W161" s="20" t="str" cm="1">
        <f t="array" ref="W161">IF(INDEX(ListeCIL!D:D,ROW(),1)=0,"",INDEX(ListeCIL!D:D,ROW(),1))</f>
        <v/>
      </c>
      <c r="X161" s="20" t="str">
        <f t="shared" si="12"/>
        <v/>
      </c>
      <c r="Z161" s="20">
        <f>MATCH(AC161,CodesPays!B:B,0)</f>
        <v>157</v>
      </c>
      <c r="AA161" s="20" t="str">
        <f>INDEX(CodesPays!G:G,Z161,1)</f>
        <v>Republika Slovenija</v>
      </c>
      <c r="AB161" s="20" t="str">
        <f>CONCATENATE(INDEX(CodesPays!O159:V159,1,$Z$3*2-1),IF(AA161=0,"",CONCATENATE(" - ",AA161)))</f>
        <v>Slovenia - Republika Slovenija</v>
      </c>
      <c r="AC161" s="20" t="str">
        <f>INDEX(CodesPays!O159:V159,1,$Z$3*2)</f>
        <v>SI</v>
      </c>
    </row>
    <row r="162" spans="23:29" ht="21" customHeight="1" x14ac:dyDescent="0.25">
      <c r="W162" s="20" t="str" cm="1">
        <f t="array" ref="W162">IF(INDEX(ListeCIL!D:D,ROW(),1)=0,"",INDEX(ListeCIL!D:D,ROW(),1))</f>
        <v/>
      </c>
      <c r="X162" s="20" t="str">
        <f t="shared" si="12"/>
        <v/>
      </c>
      <c r="Z162" s="20">
        <f>MATCH(AC162,CodesPays!B:B,0)</f>
        <v>152</v>
      </c>
      <c r="AA162" s="20">
        <f>INDEX(CodesPays!G:G,Z162,1)</f>
        <v>0</v>
      </c>
      <c r="AB162" s="20" t="str">
        <f>CONCATENATE(INDEX(CodesPays!O160:V160,1,$Z$3*2-1),IF(AA162=0,"",CONCATENATE(" - ",AA162)))</f>
        <v>Solomon Islands</v>
      </c>
      <c r="AC162" s="20" t="str">
        <f>INDEX(CodesPays!O160:V160,1,$Z$3*2)</f>
        <v>SB</v>
      </c>
    </row>
    <row r="163" spans="23:29" ht="21" customHeight="1" x14ac:dyDescent="0.25">
      <c r="W163" s="20" t="str" cm="1">
        <f t="array" ref="W163">IF(INDEX(ListeCIL!D:D,ROW(),1)=0,"",INDEX(ListeCIL!D:D,ROW(),1))</f>
        <v/>
      </c>
      <c r="X163" s="20" t="str">
        <f t="shared" si="12"/>
        <v/>
      </c>
      <c r="Z163" s="20">
        <f>MATCH(AC163,CodesPays!B:B,0)</f>
        <v>162</v>
      </c>
      <c r="AA163" s="20">
        <f>INDEX(CodesPays!G:G,Z163,1)</f>
        <v>0</v>
      </c>
      <c r="AB163" s="20" t="str">
        <f>CONCATENATE(INDEX(CodesPays!O161:V161,1,$Z$3*2-1),IF(AA163=0,"",CONCATENATE(" - ",AA163)))</f>
        <v>Somalia</v>
      </c>
      <c r="AC163" s="20" t="str">
        <f>INDEX(CodesPays!O161:V161,1,$Z$3*2)</f>
        <v>SO</v>
      </c>
    </row>
    <row r="164" spans="23:29" ht="21" customHeight="1" x14ac:dyDescent="0.25">
      <c r="W164" s="20" t="str" cm="1">
        <f t="array" ref="W164">IF(INDEX(ListeCIL!D:D,ROW(),1)=0,"",INDEX(ListeCIL!D:D,ROW(),1))</f>
        <v/>
      </c>
      <c r="X164" s="20" t="str">
        <f t="shared" si="12"/>
        <v/>
      </c>
      <c r="Z164" s="20">
        <f>MATCH(AC164,CodesPays!B:B,0)</f>
        <v>193</v>
      </c>
      <c r="AA164" s="20">
        <f>INDEX(CodesPays!G:G,Z164,1)</f>
        <v>0</v>
      </c>
      <c r="AB164" s="20" t="str">
        <f>CONCATENATE(INDEX(CodesPays!O162:V162,1,$Z$3*2-1),IF(AA164=0,"",CONCATENATE(" - ",AA164)))</f>
        <v>South Africa</v>
      </c>
      <c r="AC164" s="20" t="str">
        <f>INDEX(CodesPays!O162:V162,1,$Z$3*2)</f>
        <v>ZA</v>
      </c>
    </row>
    <row r="165" spans="23:29" ht="21" customHeight="1" x14ac:dyDescent="0.25">
      <c r="W165" s="20" t="str" cm="1">
        <f t="array" ref="W165">IF(INDEX(ListeCIL!D:D,ROW(),1)=0,"",INDEX(ListeCIL!D:D,ROW(),1))</f>
        <v/>
      </c>
      <c r="X165" s="20" t="str">
        <f t="shared" si="12"/>
        <v/>
      </c>
      <c r="Z165" s="20">
        <f>MATCH(AC165,CodesPays!B:B,0)</f>
        <v>164</v>
      </c>
      <c r="AA165" s="20">
        <f>INDEX(CodesPays!G:G,Z165,1)</f>
        <v>0</v>
      </c>
      <c r="AB165" s="20" t="str">
        <f>CONCATENATE(INDEX(CodesPays!O163:V163,1,$Z$3*2-1),IF(AA165=0,"",CONCATENATE(" - ",AA165)))</f>
        <v>South Sudan</v>
      </c>
      <c r="AC165" s="20" t="str">
        <f>INDEX(CodesPays!O163:V163,1,$Z$3*2)</f>
        <v>SS</v>
      </c>
    </row>
    <row r="166" spans="23:29" ht="21" customHeight="1" x14ac:dyDescent="0.25">
      <c r="W166" s="20" t="str" cm="1">
        <f t="array" ref="W166">IF(INDEX(ListeCIL!D:D,ROW(),1)=0,"",INDEX(ListeCIL!D:D,ROW(),1))</f>
        <v/>
      </c>
      <c r="X166" s="20" t="str">
        <f t="shared" si="12"/>
        <v/>
      </c>
      <c r="Z166" s="20">
        <f>MATCH(AC166,CodesPays!B:B,0)</f>
        <v>55</v>
      </c>
      <c r="AA166" s="20">
        <f>INDEX(CodesPays!G:G,Z166,1)</f>
        <v>0</v>
      </c>
      <c r="AB166" s="20" t="str">
        <f>CONCATENATE(INDEX(CodesPays!O164:V164,1,$Z$3*2-1),IF(AA166=0,"",CONCATENATE(" - ",AA166)))</f>
        <v>Spain</v>
      </c>
      <c r="AC166" s="20" t="str">
        <f>INDEX(CodesPays!O164:V164,1,$Z$3*2)</f>
        <v>ES</v>
      </c>
    </row>
    <row r="167" spans="23:29" ht="21" customHeight="1" x14ac:dyDescent="0.25">
      <c r="W167" s="20" t="str" cm="1">
        <f t="array" ref="W167">IF(INDEX(ListeCIL!D:D,ROW(),1)=0,"",INDEX(ListeCIL!D:D,ROW(),1))</f>
        <v/>
      </c>
      <c r="X167" s="20" t="str">
        <f t="shared" si="12"/>
        <v/>
      </c>
      <c r="Z167" s="20">
        <f>MATCH(AC167,CodesPays!B:B,0)</f>
        <v>102</v>
      </c>
      <c r="AA167" s="20">
        <f>INDEX(CodesPays!G:G,Z167,1)</f>
        <v>0</v>
      </c>
      <c r="AB167" s="20" t="str">
        <f>CONCATENATE(INDEX(CodesPays!O165:V165,1,$Z$3*2-1),IF(AA167=0,"",CONCATENATE(" - ",AA167)))</f>
        <v>Sri Lanka</v>
      </c>
      <c r="AC167" s="20" t="str">
        <f>INDEX(CodesPays!O165:V165,1,$Z$3*2)</f>
        <v>LK</v>
      </c>
    </row>
    <row r="168" spans="23:29" ht="21" customHeight="1" x14ac:dyDescent="0.25">
      <c r="W168" s="20" t="str" cm="1">
        <f t="array" ref="W168">IF(INDEX(ListeCIL!D:D,ROW(),1)=0,"",INDEX(ListeCIL!D:D,ROW(),1))</f>
        <v/>
      </c>
      <c r="X168" s="20" t="str">
        <f t="shared" si="12"/>
        <v/>
      </c>
      <c r="Z168" s="20">
        <f>MATCH(AC168,CodesPays!B:B,0)</f>
        <v>154</v>
      </c>
      <c r="AA168" s="20" t="str">
        <f>INDEX(CodesPays!G:G,Z168,1)</f>
        <v>جمهورية السودان</v>
      </c>
      <c r="AB168" s="20" t="str">
        <f>CONCATENATE(INDEX(CodesPays!O166:V166,1,$Z$3*2-1),IF(AA168=0,"",CONCATENATE(" - ",AA168)))</f>
        <v>Sudan - جمهورية السودان</v>
      </c>
      <c r="AC168" s="20" t="str">
        <f>INDEX(CodesPays!O166:V166,1,$Z$3*2)</f>
        <v>SD</v>
      </c>
    </row>
    <row r="169" spans="23:29" ht="21" customHeight="1" x14ac:dyDescent="0.25">
      <c r="W169" s="20" t="str" cm="1">
        <f t="array" ref="W169">IF(INDEX(ListeCIL!D:D,ROW(),1)=0,"",INDEX(ListeCIL!D:D,ROW(),1))</f>
        <v/>
      </c>
      <c r="X169" s="20" t="str">
        <f t="shared" si="12"/>
        <v/>
      </c>
      <c r="Z169" s="20">
        <f>MATCH(AC169,CodesPays!B:B,0)</f>
        <v>163</v>
      </c>
      <c r="AA169" s="20">
        <f>INDEX(CodesPays!G:G,Z169,1)</f>
        <v>0</v>
      </c>
      <c r="AB169" s="20" t="str">
        <f>CONCATENATE(INDEX(CodesPays!O167:V167,1,$Z$3*2-1),IF(AA169=0,"",CONCATENATE(" - ",AA169)))</f>
        <v>Suriname</v>
      </c>
      <c r="AC169" s="20" t="str">
        <f>INDEX(CodesPays!O167:V167,1,$Z$3*2)</f>
        <v>SR</v>
      </c>
    </row>
    <row r="170" spans="23:29" ht="21" customHeight="1" x14ac:dyDescent="0.25">
      <c r="W170" s="20" t="str" cm="1">
        <f t="array" ref="W170">IF(INDEX(ListeCIL!D:D,ROW(),1)=0,"",INDEX(ListeCIL!D:D,ROW(),1))</f>
        <v/>
      </c>
      <c r="X170" s="20" t="str">
        <f t="shared" si="12"/>
        <v/>
      </c>
      <c r="Z170" s="20">
        <f>MATCH(AC170,CodesPays!B:B,0)</f>
        <v>168</v>
      </c>
      <c r="AA170" s="20" t="str">
        <f>INDEX(CodesPays!G:G,Z170,1)</f>
        <v>Swatini</v>
      </c>
      <c r="AB170" s="20" t="str">
        <f>CONCATENATE(INDEX(CodesPays!O168:V168,1,$Z$3*2-1),IF(AA170=0,"",CONCATENATE(" - ",AA170)))</f>
        <v>Swaziland - Swatini</v>
      </c>
      <c r="AC170" s="20" t="str">
        <f>INDEX(CodesPays!O168:V168,1,$Z$3*2)</f>
        <v>SZ</v>
      </c>
    </row>
    <row r="171" spans="23:29" ht="21" customHeight="1" x14ac:dyDescent="0.25">
      <c r="W171" s="20" t="str" cm="1">
        <f t="array" ref="W171">IF(INDEX(ListeCIL!D:D,ROW(),1)=0,"",INDEX(ListeCIL!D:D,ROW(),1))</f>
        <v/>
      </c>
      <c r="X171" s="20" t="str">
        <f t="shared" si="12"/>
        <v/>
      </c>
      <c r="Z171" s="20">
        <f>MATCH(AC171,CodesPays!B:B,0)</f>
        <v>155</v>
      </c>
      <c r="AA171" s="20" t="str">
        <f>INDEX(CodesPays!G:G,Z171,1)</f>
        <v>Sverige</v>
      </c>
      <c r="AB171" s="20" t="str">
        <f>CONCATENATE(INDEX(CodesPays!O169:V169,1,$Z$3*2-1),IF(AA171=0,"",CONCATENATE(" - ",AA171)))</f>
        <v>Sweden - Sverige</v>
      </c>
      <c r="AC171" s="20" t="str">
        <f>INDEX(CodesPays!O169:V169,1,$Z$3*2)</f>
        <v>SE</v>
      </c>
    </row>
    <row r="172" spans="23:29" ht="21" customHeight="1" x14ac:dyDescent="0.25">
      <c r="W172" s="20" t="str" cm="1">
        <f t="array" ref="W172">IF(INDEX(ListeCIL!D:D,ROW(),1)=0,"",INDEX(ListeCIL!D:D,ROW(),1))</f>
        <v/>
      </c>
      <c r="X172" s="20" t="str">
        <f t="shared" si="12"/>
        <v/>
      </c>
      <c r="Z172" s="20">
        <f>MATCH(AC172,CodesPays!B:B,0)</f>
        <v>34</v>
      </c>
      <c r="AA172" s="20">
        <f>INDEX(CodesPays!G:G,Z172,1)</f>
        <v>0</v>
      </c>
      <c r="AB172" s="20" t="str">
        <f>CONCATENATE(INDEX(CodesPays!O170:V170,1,$Z$3*2-1),IF(AA172=0,"",CONCATENATE(" - ",AA172)))</f>
        <v>Switzerland</v>
      </c>
      <c r="AC172" s="20" t="str">
        <f>INDEX(CodesPays!O170:V170,1,$Z$3*2)</f>
        <v>CH</v>
      </c>
    </row>
    <row r="173" spans="23:29" ht="21" customHeight="1" x14ac:dyDescent="0.25">
      <c r="W173" s="20" t="str" cm="1">
        <f t="array" ref="W173">IF(INDEX(ListeCIL!D:D,ROW(),1)=0,"",INDEX(ListeCIL!D:D,ROW(),1))</f>
        <v/>
      </c>
      <c r="X173" s="20" t="str">
        <f t="shared" si="12"/>
        <v/>
      </c>
      <c r="Z173" s="20">
        <f>MATCH(AC173,CodesPays!B:B,0)</f>
        <v>167</v>
      </c>
      <c r="AA173" s="20" t="str">
        <f>INDEX(CodesPays!G:G,Z173,1)</f>
        <v>الجمهوريّة العربيّة السّوريّة</v>
      </c>
      <c r="AB173" s="20" t="str">
        <f>CONCATENATE(INDEX(CodesPays!O171:V171,1,$Z$3*2-1),IF(AA173=0,"",CONCATENATE(" - ",AA173)))</f>
        <v>Syrian Arab Republic - الجمهوريّة العربيّة السّوريّة</v>
      </c>
      <c r="AC173" s="20" t="str">
        <f>INDEX(CodesPays!O171:V171,1,$Z$3*2)</f>
        <v>SY</v>
      </c>
    </row>
    <row r="174" spans="23:29" ht="21" customHeight="1" x14ac:dyDescent="0.25">
      <c r="W174" s="20" t="str" cm="1">
        <f t="array" ref="W174">IF(INDEX(ListeCIL!D:D,ROW(),1)=0,"",INDEX(ListeCIL!D:D,ROW(),1))</f>
        <v/>
      </c>
      <c r="X174" s="20" t="str">
        <f t="shared" si="12"/>
        <v/>
      </c>
      <c r="Z174" s="20">
        <f>MATCH(AC174,CodesPays!B:B,0)</f>
        <v>172</v>
      </c>
      <c r="AA174" s="20" t="str">
        <f>INDEX(CodesPays!G:G,Z174,1)</f>
        <v>Таджикиста́н</v>
      </c>
      <c r="AB174" s="20" t="str">
        <f>CONCATENATE(INDEX(CodesPays!O172:V172,1,$Z$3*2-1),IF(AA174=0,"",CONCATENATE(" - ",AA174)))</f>
        <v>Tajikistan - Таджикиста́н</v>
      </c>
      <c r="AC174" s="20" t="str">
        <f>INDEX(CodesPays!O172:V172,1,$Z$3*2)</f>
        <v>TJ</v>
      </c>
    </row>
    <row r="175" spans="23:29" ht="21" customHeight="1" x14ac:dyDescent="0.25">
      <c r="W175" s="20" t="str" cm="1">
        <f t="array" ref="W175">IF(INDEX(ListeCIL!D:D,ROW(),1)=0,"",INDEX(ListeCIL!D:D,ROW(),1))</f>
        <v/>
      </c>
      <c r="X175" s="20" t="str">
        <f t="shared" si="12"/>
        <v/>
      </c>
      <c r="Z175" s="20">
        <f>MATCH(AC175,CodesPays!B:B,0)</f>
        <v>180</v>
      </c>
      <c r="AA175" s="20">
        <f>INDEX(CodesPays!G:G,Z175,1)</f>
        <v>0</v>
      </c>
      <c r="AB175" s="20" t="str">
        <f>CONCATENATE(INDEX(CodesPays!O173:V173,1,$Z$3*2-1),IF(AA175=0,"",CONCATENATE(" - ",AA175)))</f>
        <v>Tanzania</v>
      </c>
      <c r="AC175" s="20" t="str">
        <f>INDEX(CodesPays!O173:V173,1,$Z$3*2)</f>
        <v>TZ</v>
      </c>
    </row>
    <row r="176" spans="23:29" ht="21" customHeight="1" x14ac:dyDescent="0.25">
      <c r="W176" s="20" t="str" cm="1">
        <f t="array" ref="W176">IF(INDEX(ListeCIL!D:D,ROW(),1)=0,"",INDEX(ListeCIL!D:D,ROW(),1))</f>
        <v/>
      </c>
      <c r="X176" s="20" t="str">
        <f t="shared" si="12"/>
        <v/>
      </c>
      <c r="Z176" s="20">
        <f>MATCH(AC176,CodesPays!B:B,0)</f>
        <v>171</v>
      </c>
      <c r="AA176" s="20" t="str">
        <f>INDEX(CodesPays!G:G,Z176,1)</f>
        <v>ราชอาณาจักรไทย</v>
      </c>
      <c r="AB176" s="20" t="str">
        <f>CONCATENATE(INDEX(CodesPays!O174:V174,1,$Z$3*2-1),IF(AA176=0,"",CONCATENATE(" - ",AA176)))</f>
        <v>Thailand - ราชอาณาจักรไทย</v>
      </c>
      <c r="AC176" s="20" t="str">
        <f>INDEX(CodesPays!O174:V174,1,$Z$3*2)</f>
        <v>TH</v>
      </c>
    </row>
    <row r="177" spans="23:29" ht="21" customHeight="1" x14ac:dyDescent="0.25">
      <c r="W177" s="20" t="str" cm="1">
        <f t="array" ref="W177">IF(INDEX(ListeCIL!D:D,ROW(),1)=0,"",INDEX(ListeCIL!D:D,ROW(),1))</f>
        <v/>
      </c>
      <c r="X177" s="20" t="str">
        <f t="shared" si="12"/>
        <v/>
      </c>
      <c r="Z177" s="20">
        <f>MATCH(AC177,CodesPays!B:B,0)</f>
        <v>173</v>
      </c>
      <c r="AA177" s="20">
        <f>INDEX(CodesPays!G:G,Z177,1)</f>
        <v>0</v>
      </c>
      <c r="AB177" s="20" t="str">
        <f>CONCATENATE(INDEX(CodesPays!O175:V175,1,$Z$3*2-1),IF(AA177=0,"",CONCATENATE(" - ",AA177)))</f>
        <v>Timor-Leste</v>
      </c>
      <c r="AC177" s="20" t="str">
        <f>INDEX(CodesPays!O175:V175,1,$Z$3*2)</f>
        <v>TL</v>
      </c>
    </row>
    <row r="178" spans="23:29" ht="21" customHeight="1" x14ac:dyDescent="0.25">
      <c r="W178" s="20" t="str" cm="1">
        <f t="array" ref="W178">IF(INDEX(ListeCIL!D:D,ROW(),1)=0,"",INDEX(ListeCIL!D:D,ROW(),1))</f>
        <v/>
      </c>
      <c r="X178" s="20" t="str">
        <f t="shared" si="12"/>
        <v/>
      </c>
      <c r="Z178" s="20">
        <f>MATCH(AC178,CodesPays!B:B,0)</f>
        <v>170</v>
      </c>
      <c r="AA178" s="20">
        <f>INDEX(CodesPays!G:G,Z178,1)</f>
        <v>0</v>
      </c>
      <c r="AB178" s="20" t="str">
        <f>CONCATENATE(INDEX(CodesPays!O176:V176,1,$Z$3*2-1),IF(AA178=0,"",CONCATENATE(" - ",AA178)))</f>
        <v>Togo</v>
      </c>
      <c r="AC178" s="20" t="str">
        <f>INDEX(CodesPays!O176:V176,1,$Z$3*2)</f>
        <v>TG</v>
      </c>
    </row>
    <row r="179" spans="23:29" ht="21" customHeight="1" x14ac:dyDescent="0.25">
      <c r="W179" s="20" t="str" cm="1">
        <f t="array" ref="W179">IF(INDEX(ListeCIL!D:D,ROW(),1)=0,"",INDEX(ListeCIL!D:D,ROW(),1))</f>
        <v/>
      </c>
      <c r="X179" s="20" t="str">
        <f t="shared" si="12"/>
        <v/>
      </c>
      <c r="Z179" s="20">
        <f>MATCH(AC179,CodesPays!B:B,0)</f>
        <v>176</v>
      </c>
      <c r="AA179" s="20">
        <f>INDEX(CodesPays!G:G,Z179,1)</f>
        <v>0</v>
      </c>
      <c r="AB179" s="20" t="str">
        <f>CONCATENATE(INDEX(CodesPays!O177:V177,1,$Z$3*2-1),IF(AA179=0,"",CONCATENATE(" - ",AA179)))</f>
        <v>Tonga</v>
      </c>
      <c r="AC179" s="20" t="str">
        <f>INDEX(CodesPays!O177:V177,1,$Z$3*2)</f>
        <v>TO</v>
      </c>
    </row>
    <row r="180" spans="23:29" ht="21" customHeight="1" x14ac:dyDescent="0.25">
      <c r="W180" s="20" t="str" cm="1">
        <f t="array" ref="W180">IF(INDEX(ListeCIL!D:D,ROW(),1)=0,"",INDEX(ListeCIL!D:D,ROW(),1))</f>
        <v/>
      </c>
      <c r="X180" s="20" t="str">
        <f t="shared" si="12"/>
        <v/>
      </c>
      <c r="Z180" s="20">
        <f>MATCH(AC180,CodesPays!B:B,0)</f>
        <v>178</v>
      </c>
      <c r="AA180" s="20">
        <f>INDEX(CodesPays!G:G,Z180,1)</f>
        <v>0</v>
      </c>
      <c r="AB180" s="20" t="str">
        <f>CONCATENATE(INDEX(CodesPays!O178:V178,1,$Z$3*2-1),IF(AA180=0,"",CONCATENATE(" - ",AA180)))</f>
        <v>Trinidad and Tobago</v>
      </c>
      <c r="AC180" s="20" t="str">
        <f>INDEX(CodesPays!O178:V178,1,$Z$3*2)</f>
        <v>TT</v>
      </c>
    </row>
    <row r="181" spans="23:29" ht="21" customHeight="1" x14ac:dyDescent="0.25">
      <c r="W181" s="20" t="str" cm="1">
        <f t="array" ref="W181">IF(INDEX(ListeCIL!D:D,ROW(),1)=0,"",INDEX(ListeCIL!D:D,ROW(),1))</f>
        <v/>
      </c>
      <c r="X181" s="20" t="str">
        <f t="shared" si="12"/>
        <v/>
      </c>
      <c r="Z181" s="20">
        <f>MATCH(AC181,CodesPays!B:B,0)</f>
        <v>175</v>
      </c>
      <c r="AA181" s="20" t="str">
        <f>INDEX(CodesPays!G:G,Z181,1)</f>
        <v>الجمهورية التونسية</v>
      </c>
      <c r="AB181" s="20" t="str">
        <f>CONCATENATE(INDEX(CodesPays!O179:V179,1,$Z$3*2-1),IF(AA181=0,"",CONCATENATE(" - ",AA181)))</f>
        <v>Tunisia - الجمهورية التونسية</v>
      </c>
      <c r="AC181" s="20" t="str">
        <f>INDEX(CodesPays!O179:V179,1,$Z$3*2)</f>
        <v>TN</v>
      </c>
    </row>
    <row r="182" spans="23:29" ht="21" customHeight="1" x14ac:dyDescent="0.25">
      <c r="W182" s="20" t="str" cm="1">
        <f t="array" ref="W182">IF(INDEX(ListeCIL!D:D,ROW(),1)=0,"",INDEX(ListeCIL!D:D,ROW(),1))</f>
        <v/>
      </c>
      <c r="X182" s="20" t="str">
        <f t="shared" si="12"/>
        <v/>
      </c>
      <c r="Z182" s="20">
        <f>MATCH(AC182,CodesPays!B:B,0)</f>
        <v>177</v>
      </c>
      <c r="AA182" s="20" t="str">
        <f>INDEX(CodesPays!G:G,Z182,1)</f>
        <v>Türkiye</v>
      </c>
      <c r="AB182" s="20" t="str">
        <f>CONCATENATE(INDEX(CodesPays!O180:V180,1,$Z$3*2-1),IF(AA182=0,"",CONCATENATE(" - ",AA182)))</f>
        <v>Turkey - Türkiye</v>
      </c>
      <c r="AC182" s="20" t="str">
        <f>INDEX(CodesPays!O180:V180,1,$Z$3*2)</f>
        <v>TR</v>
      </c>
    </row>
    <row r="183" spans="23:29" ht="21" customHeight="1" x14ac:dyDescent="0.25">
      <c r="W183" s="20" t="str" cm="1">
        <f t="array" ref="W183">IF(INDEX(ListeCIL!D:D,ROW(),1)=0,"",INDEX(ListeCIL!D:D,ROW(),1))</f>
        <v/>
      </c>
      <c r="X183" s="20" t="str">
        <f t="shared" si="12"/>
        <v/>
      </c>
      <c r="Z183" s="20">
        <f>MATCH(AC183,CodesPays!B:B,0)</f>
        <v>174</v>
      </c>
      <c r="AA183" s="20" t="str">
        <f>INDEX(CodesPays!G:G,Z183,1)</f>
        <v>Туркменистан</v>
      </c>
      <c r="AB183" s="20" t="str">
        <f>CONCATENATE(INDEX(CodesPays!O181:V181,1,$Z$3*2-1),IF(AA183=0,"",CONCATENATE(" - ",AA183)))</f>
        <v>Turkmenistan - Туркменистан</v>
      </c>
      <c r="AC183" s="20" t="str">
        <f>INDEX(CodesPays!O181:V181,1,$Z$3*2)</f>
        <v>TM</v>
      </c>
    </row>
    <row r="184" spans="23:29" ht="21" customHeight="1" x14ac:dyDescent="0.25">
      <c r="W184" s="20" t="str" cm="1">
        <f t="array" ref="W184">IF(INDEX(ListeCIL!D:D,ROW(),1)=0,"",INDEX(ListeCIL!D:D,ROW(),1))</f>
        <v/>
      </c>
      <c r="X184" s="20" t="str">
        <f t="shared" si="12"/>
        <v/>
      </c>
      <c r="Z184" s="20">
        <f>MATCH(AC184,CodesPays!B:B,0)</f>
        <v>179</v>
      </c>
      <c r="AA184" s="20">
        <f>INDEX(CodesPays!G:G,Z184,1)</f>
        <v>0</v>
      </c>
      <c r="AB184" s="20" t="str">
        <f>CONCATENATE(INDEX(CodesPays!O182:V182,1,$Z$3*2-1),IF(AA184=0,"",CONCATENATE(" - ",AA184)))</f>
        <v>Tuvalu</v>
      </c>
      <c r="AC184" s="20" t="str">
        <f>INDEX(CodesPays!O182:V182,1,$Z$3*2)</f>
        <v>TV</v>
      </c>
    </row>
    <row r="185" spans="23:29" ht="21" customHeight="1" x14ac:dyDescent="0.25">
      <c r="W185" s="20" t="str" cm="1">
        <f t="array" ref="W185">IF(INDEX(ListeCIL!D:D,ROW(),1)=0,"",INDEX(ListeCIL!D:D,ROW(),1))</f>
        <v/>
      </c>
      <c r="X185" s="20" t="str">
        <f t="shared" si="12"/>
        <v/>
      </c>
      <c r="Z185" s="20">
        <f>MATCH(AC185,CodesPays!B:B,0)</f>
        <v>182</v>
      </c>
      <c r="AA185" s="20">
        <f>INDEX(CodesPays!G:G,Z185,1)</f>
        <v>0</v>
      </c>
      <c r="AB185" s="20" t="str">
        <f>CONCATENATE(INDEX(CodesPays!O183:V183,1,$Z$3*2-1),IF(AA185=0,"",CONCATENATE(" - ",AA185)))</f>
        <v>Uganda</v>
      </c>
      <c r="AC185" s="20" t="str">
        <f>INDEX(CodesPays!O183:V183,1,$Z$3*2)</f>
        <v>UG</v>
      </c>
    </row>
    <row r="186" spans="23:29" ht="21" customHeight="1" x14ac:dyDescent="0.25">
      <c r="W186" s="20" t="str" cm="1">
        <f t="array" ref="W186">IF(INDEX(ListeCIL!D:D,ROW(),1)=0,"",INDEX(ListeCIL!D:D,ROW(),1))</f>
        <v/>
      </c>
      <c r="X186" s="20" t="str">
        <f t="shared" si="12"/>
        <v/>
      </c>
      <c r="Z186" s="20">
        <f>MATCH(AC186,CodesPays!B:B,0)</f>
        <v>181</v>
      </c>
      <c r="AA186" s="20" t="str">
        <f>INDEX(CodesPays!G:G,Z186,1)</f>
        <v>Украïна</v>
      </c>
      <c r="AB186" s="20" t="str">
        <f>CONCATENATE(INDEX(CodesPays!O184:V184,1,$Z$3*2-1),IF(AA186=0,"",CONCATENATE(" - ",AA186)))</f>
        <v>Ukraine - Украïна</v>
      </c>
      <c r="AC186" s="20" t="str">
        <f>INDEX(CodesPays!O184:V184,1,$Z$3*2)</f>
        <v>UA</v>
      </c>
    </row>
    <row r="187" spans="23:29" ht="21" customHeight="1" x14ac:dyDescent="0.25">
      <c r="W187" s="20" t="str" cm="1">
        <f t="array" ref="W187">IF(INDEX(ListeCIL!D:D,ROW(),1)=0,"",INDEX(ListeCIL!D:D,ROW(),1))</f>
        <v/>
      </c>
      <c r="X187" s="20" t="str">
        <f t="shared" si="12"/>
        <v/>
      </c>
      <c r="Z187" s="20">
        <f>MATCH(AC187,CodesPays!B:B,0)</f>
        <v>3</v>
      </c>
      <c r="AA187" s="20" t="str">
        <f>INDEX(CodesPays!G:G,Z187,1)</f>
        <v>دولة الإمارات العربيّة المتّحدة</v>
      </c>
      <c r="AB187" s="20" t="str">
        <f>CONCATENATE(INDEX(CodesPays!O185:V185,1,$Z$3*2-1),IF(AA187=0,"",CONCATENATE(" - ",AA187)))</f>
        <v>United Arab Emirates - دولة الإمارات العربيّة المتّحدة</v>
      </c>
      <c r="AC187" s="20" t="str">
        <f>INDEX(CodesPays!O185:V185,1,$Z$3*2)</f>
        <v>AE</v>
      </c>
    </row>
    <row r="188" spans="23:29" ht="21" customHeight="1" x14ac:dyDescent="0.25">
      <c r="W188" s="20" t="str" cm="1">
        <f t="array" ref="W188">IF(INDEX(ListeCIL!D:D,ROW(),1)=0,"",INDEX(ListeCIL!D:D,ROW(),1))</f>
        <v/>
      </c>
      <c r="X188" s="20" t="str">
        <f t="shared" si="12"/>
        <v/>
      </c>
      <c r="Z188" s="20">
        <f>MATCH(AC188,CodesPays!B:B,0)</f>
        <v>183</v>
      </c>
      <c r="AA188" s="20">
        <f>INDEX(CodesPays!G:G,Z188,1)</f>
        <v>0</v>
      </c>
      <c r="AB188" s="20" t="str">
        <f>CONCATENATE(INDEX(CodesPays!O186:V186,1,$Z$3*2-1),IF(AA188=0,"",CONCATENATE(" - ",AA188)))</f>
        <v>United Kingdom</v>
      </c>
      <c r="AC188" s="20" t="str">
        <f>INDEX(CodesPays!O186:V186,1,$Z$3*2)</f>
        <v>UK</v>
      </c>
    </row>
    <row r="189" spans="23:29" ht="21" customHeight="1" x14ac:dyDescent="0.25">
      <c r="W189" s="20" t="str" cm="1">
        <f t="array" ref="W189">IF(INDEX(ListeCIL!D:D,ROW(),1)=0,"",INDEX(ListeCIL!D:D,ROW(),1))</f>
        <v/>
      </c>
      <c r="X189" s="20" t="str">
        <f t="shared" si="12"/>
        <v/>
      </c>
      <c r="Z189" s="20">
        <f>MATCH(AC189,CodesPays!B:B,0)</f>
        <v>184</v>
      </c>
      <c r="AA189" s="20">
        <f>INDEX(CodesPays!G:G,Z189,1)</f>
        <v>0</v>
      </c>
      <c r="AB189" s="20" t="str">
        <f>CONCATENATE(INDEX(CodesPays!O187:V187,1,$Z$3*2-1),IF(AA189=0,"",CONCATENATE(" - ",AA189)))</f>
        <v>United States of America</v>
      </c>
      <c r="AC189" s="20" t="str">
        <f>INDEX(CodesPays!O187:V187,1,$Z$3*2)</f>
        <v>US</v>
      </c>
    </row>
    <row r="190" spans="23:29" ht="21" customHeight="1" x14ac:dyDescent="0.25">
      <c r="W190" s="20" t="str" cm="1">
        <f t="array" ref="W190">IF(INDEX(ListeCIL!D:D,ROW(),1)=0,"",INDEX(ListeCIL!D:D,ROW(),1))</f>
        <v/>
      </c>
      <c r="X190" s="20" t="str">
        <f t="shared" si="12"/>
        <v/>
      </c>
      <c r="Z190" s="20">
        <f>MATCH(AC190,CodesPays!B:B,0)</f>
        <v>185</v>
      </c>
      <c r="AA190" s="20">
        <f>INDEX(CodesPays!G:G,Z190,1)</f>
        <v>0</v>
      </c>
      <c r="AB190" s="20" t="str">
        <f>CONCATENATE(INDEX(CodesPays!O188:V188,1,$Z$3*2-1),IF(AA190=0,"",CONCATENATE(" - ",AA190)))</f>
        <v>Uruguay</v>
      </c>
      <c r="AC190" s="20" t="str">
        <f>INDEX(CodesPays!O188:V188,1,$Z$3*2)</f>
        <v>UY</v>
      </c>
    </row>
    <row r="191" spans="23:29" ht="21" customHeight="1" x14ac:dyDescent="0.25">
      <c r="W191" s="20" t="str" cm="1">
        <f t="array" ref="W191">IF(INDEX(ListeCIL!D:D,ROW(),1)=0,"",INDEX(ListeCIL!D:D,ROW(),1))</f>
        <v/>
      </c>
      <c r="X191" s="20" t="str">
        <f t="shared" si="12"/>
        <v/>
      </c>
      <c r="Z191" s="20">
        <f>MATCH(AC191,CodesPays!B:B,0)</f>
        <v>186</v>
      </c>
      <c r="AA191" s="20">
        <f>INDEX(CodesPays!G:G,Z191,1)</f>
        <v>0</v>
      </c>
      <c r="AB191" s="20" t="str">
        <f>CONCATENATE(INDEX(CodesPays!O189:V189,1,$Z$3*2-1),IF(AA191=0,"",CONCATENATE(" - ",AA191)))</f>
        <v>Uzbekistan</v>
      </c>
      <c r="AC191" s="20" t="str">
        <f>INDEX(CodesPays!O189:V189,1,$Z$3*2)</f>
        <v>UZ</v>
      </c>
    </row>
    <row r="192" spans="23:29" ht="21" customHeight="1" x14ac:dyDescent="0.25">
      <c r="W192" s="20" t="str" cm="1">
        <f t="array" ref="W192">IF(INDEX(ListeCIL!D:D,ROW(),1)=0,"",INDEX(ListeCIL!D:D,ROW(),1))</f>
        <v/>
      </c>
      <c r="X192" s="20" t="str">
        <f t="shared" si="12"/>
        <v/>
      </c>
      <c r="Z192" s="20">
        <f>MATCH(AC192,CodesPays!B:B,0)</f>
        <v>190</v>
      </c>
      <c r="AA192" s="20">
        <f>INDEX(CodesPays!G:G,Z192,1)</f>
        <v>0</v>
      </c>
      <c r="AB192" s="20" t="str">
        <f>CONCATENATE(INDEX(CodesPays!O190:V190,1,$Z$3*2-1),IF(AA192=0,"",CONCATENATE(" - ",AA192)))</f>
        <v>Vanuatu</v>
      </c>
      <c r="AC192" s="20" t="str">
        <f>INDEX(CodesPays!O190:V190,1,$Z$3*2)</f>
        <v>VU</v>
      </c>
    </row>
    <row r="193" spans="23:29" ht="21" customHeight="1" x14ac:dyDescent="0.25">
      <c r="W193" s="20" t="str" cm="1">
        <f t="array" ref="W193">IF(INDEX(ListeCIL!D:D,ROW(),1)=0,"",INDEX(ListeCIL!D:D,ROW(),1))</f>
        <v/>
      </c>
      <c r="X193" s="20" t="str">
        <f t="shared" si="12"/>
        <v/>
      </c>
      <c r="Z193" s="20">
        <f>MATCH(AC193,CodesPays!B:B,0)</f>
        <v>188</v>
      </c>
      <c r="AA193" s="20">
        <f>INDEX(CodesPays!G:G,Z193,1)</f>
        <v>0</v>
      </c>
      <c r="AB193" s="20" t="str">
        <f>CONCATENATE(INDEX(CodesPays!O191:V191,1,$Z$3*2-1),IF(AA193=0,"",CONCATENATE(" - ",AA193)))</f>
        <v>Venezuela</v>
      </c>
      <c r="AC193" s="20" t="str">
        <f>INDEX(CodesPays!O191:V191,1,$Z$3*2)</f>
        <v>VE</v>
      </c>
    </row>
    <row r="194" spans="23:29" ht="21" customHeight="1" x14ac:dyDescent="0.25">
      <c r="W194" s="20" t="str" cm="1">
        <f t="array" ref="W194">IF(INDEX(ListeCIL!D:D,ROW(),1)=0,"",INDEX(ListeCIL!D:D,ROW(),1))</f>
        <v/>
      </c>
      <c r="X194" s="20" t="str">
        <f t="shared" si="12"/>
        <v/>
      </c>
      <c r="Z194" s="20">
        <f>MATCH(AC194,CodesPays!B:B,0)</f>
        <v>189</v>
      </c>
      <c r="AA194" s="20">
        <f>INDEX(CodesPays!G:G,Z194,1)</f>
        <v>0</v>
      </c>
      <c r="AB194" s="20" t="str">
        <f>CONCATENATE(INDEX(CodesPays!O192:V192,1,$Z$3*2-1),IF(AA194=0,"",CONCATENATE(" - ",AA194)))</f>
        <v>Viet Nam</v>
      </c>
      <c r="AC194" s="20" t="str">
        <f>INDEX(CodesPays!O192:V192,1,$Z$3*2)</f>
        <v>VN</v>
      </c>
    </row>
    <row r="195" spans="23:29" ht="21" customHeight="1" x14ac:dyDescent="0.25">
      <c r="W195" s="20" t="str" cm="1">
        <f t="array" ref="W195">IF(INDEX(ListeCIL!D:D,ROW(),1)=0,"",INDEX(ListeCIL!D:D,ROW(),1))</f>
        <v/>
      </c>
      <c r="X195" s="20" t="str">
        <f t="shared" si="12"/>
        <v/>
      </c>
      <c r="Z195" s="20">
        <f>MATCH(AC195,CodesPays!B:B,0)</f>
        <v>192</v>
      </c>
      <c r="AA195" s="20" t="str">
        <f>INDEX(CodesPays!G:G,Z195,1)</f>
        <v>ﺍﻟﺠﻤﻬﻮﺭﯾّﺔ اليمنية</v>
      </c>
      <c r="AB195" s="20" t="str">
        <f>CONCATENATE(INDEX(CodesPays!O193:V193,1,$Z$3*2-1),IF(AA195=0,"",CONCATENATE(" - ",AA195)))</f>
        <v>Yemen - ﺍﻟﺠﻤﻬﻮﺭﯾّﺔ اليمنية</v>
      </c>
      <c r="AC195" s="20" t="str">
        <f>INDEX(CodesPays!O193:V193,1,$Z$3*2)</f>
        <v>YE</v>
      </c>
    </row>
    <row r="196" spans="23:29" ht="21" customHeight="1" x14ac:dyDescent="0.25">
      <c r="W196" s="20" t="str" cm="1">
        <f t="array" ref="W196">IF(INDEX(ListeCIL!D:D,ROW(),1)=0,"",INDEX(ListeCIL!D:D,ROW(),1))</f>
        <v/>
      </c>
      <c r="X196" s="20" t="str">
        <f t="shared" si="12"/>
        <v/>
      </c>
      <c r="Z196" s="20">
        <f>MATCH(AC196,CodesPays!B:B,0)</f>
        <v>194</v>
      </c>
      <c r="AA196" s="20">
        <f>INDEX(CodesPays!G:G,Z196,1)</f>
        <v>0</v>
      </c>
      <c r="AB196" s="20" t="str">
        <f>CONCATENATE(INDEX(CodesPays!O194:V194,1,$Z$3*2-1),IF(AA196=0,"",CONCATENATE(" - ",AA196)))</f>
        <v>Zambia</v>
      </c>
      <c r="AC196" s="20" t="str">
        <f>INDEX(CodesPays!O194:V194,1,$Z$3*2)</f>
        <v>ZM</v>
      </c>
    </row>
    <row r="197" spans="23:29" ht="21" customHeight="1" x14ac:dyDescent="0.25">
      <c r="W197" s="20" t="str" cm="1">
        <f t="array" ref="W197">IF(INDEX(ListeCIL!D:D,ROW(),1)=0,"",INDEX(ListeCIL!D:D,ROW(),1))</f>
        <v/>
      </c>
      <c r="X197" s="20" t="str">
        <f t="shared" ref="X197" si="13">IF(W197="","",ROW())</f>
        <v/>
      </c>
      <c r="Z197" s="20">
        <f>MATCH(AC197,CodesPays!B:B,0)</f>
        <v>195</v>
      </c>
      <c r="AA197" s="20">
        <f>INDEX(CodesPays!G:G,Z197,1)</f>
        <v>0</v>
      </c>
      <c r="AB197" s="20" t="str">
        <f>CONCATENATE(INDEX(CodesPays!O195:V195,1,$Z$3*2-1),IF(AA197=0,"",CONCATENATE(" - ",AA197)))</f>
        <v>Zimbabwe</v>
      </c>
      <c r="AC197" s="20" t="str">
        <f>INDEX(CodesPays!O195:V195,1,$Z$3*2)</f>
        <v>ZW</v>
      </c>
    </row>
    <row r="276" spans="5:5" ht="21" customHeight="1" x14ac:dyDescent="0.25">
      <c r="E276" s="16"/>
    </row>
    <row r="277" spans="5:5" ht="21" customHeight="1" x14ac:dyDescent="0.25">
      <c r="E277" s="16"/>
    </row>
    <row r="278" spans="5:5" ht="21" customHeight="1" x14ac:dyDescent="0.25">
      <c r="E278" s="16"/>
    </row>
    <row r="279" spans="5:5" ht="21" customHeight="1" x14ac:dyDescent="0.25">
      <c r="E279" s="16"/>
    </row>
    <row r="280" spans="5:5" ht="21" customHeight="1" x14ac:dyDescent="0.25">
      <c r="E280" s="16"/>
    </row>
    <row r="281" spans="5:5" ht="21" customHeight="1" x14ac:dyDescent="0.25">
      <c r="E281" s="16"/>
    </row>
    <row r="282" spans="5:5" ht="21" customHeight="1" x14ac:dyDescent="0.25">
      <c r="E282" s="16"/>
    </row>
    <row r="283" spans="5:5" ht="21" customHeight="1" x14ac:dyDescent="0.25">
      <c r="E283" s="16"/>
    </row>
    <row r="284" spans="5:5" ht="21" customHeight="1" x14ac:dyDescent="0.25">
      <c r="E284" s="16"/>
    </row>
    <row r="285" spans="5:5" ht="21" customHeight="1" x14ac:dyDescent="0.25">
      <c r="E285" s="16"/>
    </row>
    <row r="286" spans="5:5" ht="21" customHeight="1" x14ac:dyDescent="0.25">
      <c r="E286" s="16"/>
    </row>
    <row r="287" spans="5:5" ht="21" customHeight="1" x14ac:dyDescent="0.25">
      <c r="E287" s="16"/>
    </row>
    <row r="288" spans="5:5" ht="21" customHeight="1" x14ac:dyDescent="0.25">
      <c r="E288" s="16"/>
    </row>
    <row r="289" spans="5:5" ht="21" customHeight="1" x14ac:dyDescent="0.25">
      <c r="E289" s="16"/>
    </row>
    <row r="290" spans="5:5" ht="21" customHeight="1" x14ac:dyDescent="0.25">
      <c r="E290" s="16"/>
    </row>
    <row r="291" spans="5:5" ht="21" customHeight="1" x14ac:dyDescent="0.25">
      <c r="E291" s="16"/>
    </row>
    <row r="292" spans="5:5" ht="21" customHeight="1" x14ac:dyDescent="0.25">
      <c r="E292" s="16"/>
    </row>
    <row r="293" spans="5:5" ht="21" customHeight="1" x14ac:dyDescent="0.25">
      <c r="E293" s="16"/>
    </row>
    <row r="294" spans="5:5" ht="21" customHeight="1" x14ac:dyDescent="0.25">
      <c r="E294" s="16"/>
    </row>
    <row r="295" spans="5:5" ht="21" customHeight="1" x14ac:dyDescent="0.25">
      <c r="E295" s="16"/>
    </row>
    <row r="296" spans="5:5" ht="21" customHeight="1" x14ac:dyDescent="0.25">
      <c r="E296" s="16"/>
    </row>
    <row r="297" spans="5:5" ht="21" customHeight="1" x14ac:dyDescent="0.25">
      <c r="E297" s="16"/>
    </row>
    <row r="298" spans="5:5" ht="21" customHeight="1" x14ac:dyDescent="0.25">
      <c r="E298" s="16"/>
    </row>
    <row r="299" spans="5:5" ht="21" customHeight="1" x14ac:dyDescent="0.25">
      <c r="E299" s="16"/>
    </row>
    <row r="300" spans="5:5" ht="21" customHeight="1" x14ac:dyDescent="0.25">
      <c r="E300" s="16"/>
    </row>
    <row r="301" spans="5:5" ht="21" customHeight="1" x14ac:dyDescent="0.25">
      <c r="E301" s="16"/>
    </row>
    <row r="302" spans="5:5" ht="21" customHeight="1" x14ac:dyDescent="0.25">
      <c r="E302" s="16"/>
    </row>
  </sheetData>
  <sheetProtection algorithmName="SHA-512" hashValue="mZHVWTpms3bVPXcPcQMSeEiEF6ZO9+GGSBtRTl35ErBvJhyAbJXaG2nuVdIGLm/WIZ/rrkks0QPD8BaBhHTkgg==" saltValue="Lakx2UEZ/LbEbnK4cn3e4w==" spinCount="100000" sheet="1" objects="1" scenarios="1" selectLockedCells="1"/>
  <protectedRanges>
    <protectedRange sqref="F9:J12" name="Plage1"/>
  </protectedRanges>
  <mergeCells count="57">
    <mergeCell ref="H48:H51"/>
    <mergeCell ref="I48:I51"/>
    <mergeCell ref="B2:J2"/>
    <mergeCell ref="B13:B29"/>
    <mergeCell ref="B7:B11"/>
    <mergeCell ref="B31:B41"/>
    <mergeCell ref="C3:F3"/>
    <mergeCell ref="C11:D11"/>
    <mergeCell ref="C15:D15"/>
    <mergeCell ref="C12:J12"/>
    <mergeCell ref="B48:B51"/>
    <mergeCell ref="C33:D33"/>
    <mergeCell ref="C5:J5"/>
    <mergeCell ref="C4:J4"/>
    <mergeCell ref="C28:D28"/>
    <mergeCell ref="C29:D29"/>
    <mergeCell ref="C36:D36"/>
    <mergeCell ref="C6:D6"/>
    <mergeCell ref="G48:G51"/>
    <mergeCell ref="C48:C51"/>
    <mergeCell ref="D48:D51"/>
    <mergeCell ref="C38:D38"/>
    <mergeCell ref="C39:D39"/>
    <mergeCell ref="C41:D41"/>
    <mergeCell ref="C40:D40"/>
    <mergeCell ref="O7:T7"/>
    <mergeCell ref="C37:D37"/>
    <mergeCell ref="C27:D27"/>
    <mergeCell ref="C7:D7"/>
    <mergeCell ref="C8:D8"/>
    <mergeCell ref="C13:D13"/>
    <mergeCell ref="C14:D14"/>
    <mergeCell ref="C32:D32"/>
    <mergeCell ref="C10:D10"/>
    <mergeCell ref="C21:D21"/>
    <mergeCell ref="C22:D22"/>
    <mergeCell ref="C23:D23"/>
    <mergeCell ref="C26:D26"/>
    <mergeCell ref="C24:D24"/>
    <mergeCell ref="C25:D25"/>
    <mergeCell ref="C9:D9"/>
    <mergeCell ref="G74:J74"/>
    <mergeCell ref="C16:D16"/>
    <mergeCell ref="C17:D17"/>
    <mergeCell ref="C18:D18"/>
    <mergeCell ref="C19:D19"/>
    <mergeCell ref="C31:D31"/>
    <mergeCell ref="C34:D34"/>
    <mergeCell ref="C35:D35"/>
    <mergeCell ref="C74:F74"/>
    <mergeCell ref="E48:E51"/>
    <mergeCell ref="F48:F51"/>
    <mergeCell ref="J48:J51"/>
    <mergeCell ref="C73:F73"/>
    <mergeCell ref="C30:J30"/>
    <mergeCell ref="C43:J43"/>
    <mergeCell ref="C20:D20"/>
  </mergeCells>
  <phoneticPr fontId="21" type="noConversion"/>
  <conditionalFormatting sqref="C8:J11">
    <cfRule type="expression" dxfId="2" priority="3">
      <formula>OR($U5)</formula>
    </cfRule>
  </conditionalFormatting>
  <conditionalFormatting sqref="E21:J21">
    <cfRule type="expression" dxfId="1" priority="2">
      <formula>OR($U17)</formula>
    </cfRule>
  </conditionalFormatting>
  <conditionalFormatting sqref="E33:J33">
    <cfRule type="expression" dxfId="0" priority="1">
      <formula>OR($U28)</formula>
    </cfRule>
  </conditionalFormatting>
  <dataValidations count="4">
    <dataValidation type="list" allowBlank="1" showInputMessage="1" showErrorMessage="1" sqref="B52:B71" xr:uid="{B3E213F1-3B67-443C-8F2E-AD3B4A36F3F4}">
      <formula1>ListeRefCIL</formula1>
    </dataValidation>
    <dataValidation type="whole" allowBlank="1" showInputMessage="1" showErrorMessage="1" sqref="P43 E52:J71 K44:K62" xr:uid="{07A88471-57D5-4B18-9B1D-F97D8BD5D7E0}">
      <formula1>1</formula1>
      <formula2>1000</formula2>
    </dataValidation>
    <dataValidation type="list" allowBlank="1" showInputMessage="1" showErrorMessage="1" sqref="E19 E40:J40" xr:uid="{29EDC852-F09E-4A7F-BB30-69800F579BEE}">
      <formula1>$AB$4:$AB$197</formula1>
    </dataValidation>
    <dataValidation type="list" allowBlank="1" showInputMessage="1" showErrorMessage="1" sqref="K35" xr:uid="{C739E7F0-CBE3-4ACA-A991-D04352545150}">
      <formula1>$AB:$AB</formula1>
    </dataValidation>
  </dataValidations>
  <pageMargins left="0.7" right="0.7" top="0.75" bottom="0.75" header="0.3" footer="0.3"/>
  <pageSetup paperSize="9" orientation="portrait" r:id="rId1"/>
  <ignoredErrors>
    <ignoredError sqref="C73:C74 C30:J30 E6:J6 C42:J42 F31:J40 F52:J53 F7:J7 F8:J8 E54:J71 F11:J11 C8:D8 D7 C9:D11 C7 C12:J12 D5:J5 D4:J4 C5 C4 D13 F15:J15 C14:D29 B13:C13 C43:J47 D31 C32:D41 B31:C31 C52:D71 G74 C49:D51 B48:E48 F48:J51 F9:J9 F10:J10 F13:J13 F14:J14 F16:J16 F17:J17 F18:J18 F20:J20 F21:J21 F29:J29 F28:J28" emptyCellReference="1"/>
    <ignoredError sqref="E23:J26 E22:J22 E27:J27 F19:J19 E41" unlockedFormula="1" emptyCellReference="1"/>
    <ignoredError sqref="F41:J41"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19B1E7F-2782-42B8-81EB-69087BE00EBA}">
          <x14:formula1>
            <xm:f>Lexique!$F$63:$F$66</xm:f>
          </x14:formula1>
          <xm:sqref>K36 E41:J42</xm:sqref>
        </x14:dataValidation>
        <x14:dataValidation type="list" allowBlank="1" showInputMessage="1" showErrorMessage="1" xr:uid="{1AB57314-0ACE-4C46-86F8-2FA4EF9E6F80}">
          <x14:formula1>
            <xm:f>Lexique!B1:E1</xm:f>
          </x14:formula1>
          <xm:sqref>G3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BD51-D7DD-44C1-B80E-5516891D3BFA}">
  <dimension ref="A1:AA195"/>
  <sheetViews>
    <sheetView topLeftCell="A184" workbookViewId="0">
      <selection activeCell="B196" sqref="B196"/>
    </sheetView>
  </sheetViews>
  <sheetFormatPr baseColWidth="10" defaultColWidth="7.85546875" defaultRowHeight="18.600000000000001" customHeight="1" x14ac:dyDescent="0.25"/>
  <cols>
    <col min="1" max="1" width="6.7109375" style="1" customWidth="1"/>
    <col min="2" max="2" width="6.85546875" style="1" customWidth="1"/>
    <col min="3" max="7" width="10" style="1" customWidth="1"/>
    <col min="8" max="8" width="10.7109375" style="1" customWidth="1"/>
    <col min="9" max="9" width="10" style="1" customWidth="1"/>
    <col min="10" max="13" width="3.28515625" style="1" customWidth="1"/>
    <col min="14" max="14" width="5.140625" style="1" customWidth="1"/>
    <col min="15" max="15" width="8.28515625" style="1" customWidth="1"/>
    <col min="16" max="16" width="4.7109375" style="1" customWidth="1"/>
    <col min="17" max="17" width="8.28515625" style="1" customWidth="1"/>
    <col min="18" max="18" width="4.5703125" style="1" customWidth="1"/>
    <col min="19" max="19" width="8.28515625" style="1" customWidth="1"/>
    <col min="20" max="20" width="4.28515625" style="1" customWidth="1"/>
    <col min="21" max="21" width="8.28515625" style="1" customWidth="1"/>
    <col min="22" max="22" width="3.7109375" style="1" customWidth="1"/>
    <col min="28" max="16384" width="7.85546875" style="1"/>
  </cols>
  <sheetData>
    <row r="1" spans="1:22" ht="18.600000000000001" customHeight="1" x14ac:dyDescent="0.25">
      <c r="A1" s="1" t="s">
        <v>1155</v>
      </c>
      <c r="B1" s="1" t="s">
        <v>883</v>
      </c>
      <c r="C1" s="1" t="s">
        <v>4</v>
      </c>
      <c r="D1" s="1" t="s">
        <v>5</v>
      </c>
      <c r="E1" s="1" t="s">
        <v>6</v>
      </c>
      <c r="F1" s="1" t="s">
        <v>7</v>
      </c>
      <c r="G1" s="1" t="s">
        <v>590</v>
      </c>
      <c r="H1" s="1" t="s">
        <v>975</v>
      </c>
      <c r="I1" s="1" t="s">
        <v>976</v>
      </c>
      <c r="J1" s="1" t="s">
        <v>4</v>
      </c>
      <c r="K1" s="1" t="s">
        <v>5</v>
      </c>
      <c r="L1" s="1" t="s">
        <v>6</v>
      </c>
      <c r="M1" s="1" t="s">
        <v>7</v>
      </c>
      <c r="O1" s="1" t="s">
        <v>4</v>
      </c>
      <c r="Q1" s="1" t="s">
        <v>5</v>
      </c>
      <c r="S1" s="1" t="s">
        <v>6</v>
      </c>
      <c r="U1" s="1" t="s">
        <v>7</v>
      </c>
    </row>
    <row r="2" spans="1:22" ht="18.600000000000001" customHeight="1" x14ac:dyDescent="0.25">
      <c r="A2" s="1">
        <v>43790</v>
      </c>
      <c r="B2" s="1" t="s">
        <v>317</v>
      </c>
      <c r="C2" s="1" t="s">
        <v>591</v>
      </c>
      <c r="D2" s="1" t="s">
        <v>1003</v>
      </c>
      <c r="E2" s="1" t="s">
        <v>591</v>
      </c>
      <c r="F2" s="1" t="s">
        <v>591</v>
      </c>
      <c r="H2" s="1" t="s">
        <v>977</v>
      </c>
      <c r="I2" s="1" t="s">
        <v>979</v>
      </c>
      <c r="K2" s="1">
        <v>1</v>
      </c>
      <c r="M2" s="1">
        <v>1</v>
      </c>
      <c r="O2" s="1" t="s">
        <v>313</v>
      </c>
      <c r="P2" s="1" t="str">
        <f t="shared" ref="P2:P33" si="0">INDEX($B:$B,MATCH(O2,C:C,0),1)</f>
        <v>AF</v>
      </c>
      <c r="Q2" s="1" t="s">
        <v>1037</v>
      </c>
      <c r="R2" s="1" t="str">
        <f t="shared" ref="R2:R33" si="1">INDEX($B:$B,MATCH(Q2,D:D,0),1)</f>
        <v>DZ</v>
      </c>
      <c r="S2" s="1" t="s">
        <v>652</v>
      </c>
      <c r="T2" s="1" t="str">
        <f>INDEX($B:$B,MATCH(S2,E:E,0),1)</f>
        <v>DE</v>
      </c>
      <c r="U2" s="1" t="s">
        <v>591</v>
      </c>
      <c r="V2" s="1" t="str">
        <f t="shared" ref="V2:V30" si="2">INDEX($B:$B,MATCH(U2,F:F,0),1)</f>
        <v>AD</v>
      </c>
    </row>
    <row r="3" spans="1:22" ht="18.600000000000001" customHeight="1" x14ac:dyDescent="0.25">
      <c r="B3" s="1" t="s">
        <v>544</v>
      </c>
      <c r="C3" s="1" t="s">
        <v>592</v>
      </c>
      <c r="D3" s="1" t="s">
        <v>1004</v>
      </c>
      <c r="E3" s="1" t="s">
        <v>593</v>
      </c>
      <c r="F3" s="1" t="s">
        <v>952</v>
      </c>
      <c r="G3" s="1" t="s">
        <v>884</v>
      </c>
      <c r="H3" s="1" t="s">
        <v>978</v>
      </c>
      <c r="I3" s="1" t="s">
        <v>978</v>
      </c>
      <c r="J3" s="1">
        <v>1</v>
      </c>
      <c r="O3" s="1" t="s">
        <v>598</v>
      </c>
      <c r="P3" s="1" t="str">
        <f t="shared" si="0"/>
        <v>AL</v>
      </c>
      <c r="Q3" s="1" t="s">
        <v>1003</v>
      </c>
      <c r="R3" s="1" t="str">
        <f t="shared" si="1"/>
        <v>AD</v>
      </c>
      <c r="S3" s="1" t="s">
        <v>430</v>
      </c>
      <c r="T3" s="1" t="str">
        <f>INDEX($B:$B,MATCH(S3,E:E,0),1)</f>
        <v>LI</v>
      </c>
      <c r="U3" s="1" t="s">
        <v>318</v>
      </c>
      <c r="V3" s="1" t="str">
        <f t="shared" si="2"/>
        <v>AO</v>
      </c>
    </row>
    <row r="4" spans="1:22" ht="18.600000000000001" customHeight="1" x14ac:dyDescent="0.25">
      <c r="B4" s="1" t="s">
        <v>314</v>
      </c>
      <c r="C4" s="1" t="s">
        <v>313</v>
      </c>
      <c r="D4" s="1" t="s">
        <v>313</v>
      </c>
      <c r="E4" s="1" t="s">
        <v>313</v>
      </c>
      <c r="F4" s="1" t="s">
        <v>594</v>
      </c>
      <c r="G4" s="1" t="s">
        <v>885</v>
      </c>
      <c r="H4" s="1" t="s">
        <v>978</v>
      </c>
      <c r="I4" s="1" t="s">
        <v>978</v>
      </c>
      <c r="J4" s="1">
        <v>1</v>
      </c>
      <c r="O4" s="1" t="s">
        <v>661</v>
      </c>
      <c r="P4" s="1" t="str">
        <f t="shared" si="0"/>
        <v>DZ</v>
      </c>
      <c r="Q4" s="1" t="s">
        <v>1014</v>
      </c>
      <c r="R4" s="1" t="str">
        <f t="shared" si="1"/>
        <v>BE</v>
      </c>
      <c r="S4" s="1" t="s">
        <v>560</v>
      </c>
      <c r="T4" s="1" t="str">
        <f>INDEX($B:$B,MATCH(S4,E:E,0),1)</f>
        <v>AT</v>
      </c>
      <c r="U4" s="1" t="s">
        <v>558</v>
      </c>
      <c r="V4" s="1" t="str">
        <f t="shared" si="2"/>
        <v>AR</v>
      </c>
    </row>
    <row r="5" spans="1:22" ht="18.600000000000001" customHeight="1" x14ac:dyDescent="0.25">
      <c r="B5" s="1" t="s">
        <v>320</v>
      </c>
      <c r="C5" s="1" t="s">
        <v>595</v>
      </c>
      <c r="D5" s="1" t="s">
        <v>1005</v>
      </c>
      <c r="E5" s="1" t="s">
        <v>596</v>
      </c>
      <c r="F5" s="1" t="s">
        <v>597</v>
      </c>
      <c r="H5" s="1" t="s">
        <v>978</v>
      </c>
      <c r="I5" s="1" t="s">
        <v>978</v>
      </c>
      <c r="J5" s="1">
        <v>1</v>
      </c>
      <c r="O5" s="1" t="s">
        <v>591</v>
      </c>
      <c r="P5" s="1" t="str">
        <f t="shared" si="0"/>
        <v>AD</v>
      </c>
      <c r="Q5" s="1" t="s">
        <v>1017</v>
      </c>
      <c r="R5" s="1" t="str">
        <f t="shared" si="1"/>
        <v>BJ</v>
      </c>
      <c r="S5" s="1" t="s">
        <v>946</v>
      </c>
      <c r="T5" s="1" t="str">
        <f>INDEX($B:$B,MATCH(S5,E:E,0),1)</f>
        <v>CH</v>
      </c>
      <c r="U5" s="1" t="s">
        <v>943</v>
      </c>
      <c r="V5" s="1" t="str">
        <f t="shared" si="2"/>
        <v>BO</v>
      </c>
    </row>
    <row r="6" spans="1:22" ht="18.600000000000001" customHeight="1" x14ac:dyDescent="0.25">
      <c r="B6" s="1" t="s">
        <v>315</v>
      </c>
      <c r="C6" s="1" t="s">
        <v>598</v>
      </c>
      <c r="D6" s="1" t="s">
        <v>1006</v>
      </c>
      <c r="E6" s="1" t="s">
        <v>599</v>
      </c>
      <c r="F6" s="1" t="s">
        <v>598</v>
      </c>
      <c r="G6" s="1" t="s">
        <v>886</v>
      </c>
      <c r="H6" s="1" t="s">
        <v>977</v>
      </c>
      <c r="I6" s="1" t="s">
        <v>979</v>
      </c>
      <c r="J6" s="1">
        <v>1</v>
      </c>
      <c r="O6" s="1" t="s">
        <v>318</v>
      </c>
      <c r="P6" s="1" t="str">
        <f t="shared" si="0"/>
        <v>AO</v>
      </c>
      <c r="Q6" s="1" t="s">
        <v>346</v>
      </c>
      <c r="R6" s="1" t="str">
        <f t="shared" si="1"/>
        <v>BF</v>
      </c>
      <c r="S6" s="1" t="s">
        <v>313</v>
      </c>
      <c r="T6" s="1" t="str">
        <f t="shared" ref="T6:T33" si="3">INDEX($B:$B,MATCH(S6,E:E,0),1)</f>
        <v>AF</v>
      </c>
      <c r="U6" s="1" t="s">
        <v>623</v>
      </c>
      <c r="V6" s="1" t="str">
        <f t="shared" si="2"/>
        <v>BR</v>
      </c>
    </row>
    <row r="7" spans="1:22" ht="18.600000000000001" customHeight="1" x14ac:dyDescent="0.25">
      <c r="B7" s="1" t="s">
        <v>322</v>
      </c>
      <c r="C7" s="1" t="s">
        <v>600</v>
      </c>
      <c r="D7" s="1" t="s">
        <v>1007</v>
      </c>
      <c r="E7" s="1" t="s">
        <v>601</v>
      </c>
      <c r="F7" s="1" t="s">
        <v>600</v>
      </c>
      <c r="G7" s="1" t="s">
        <v>887</v>
      </c>
      <c r="H7" s="1" t="s">
        <v>978</v>
      </c>
      <c r="I7" s="1" t="s">
        <v>978</v>
      </c>
      <c r="J7" s="1">
        <v>1</v>
      </c>
      <c r="O7" s="1" t="s">
        <v>595</v>
      </c>
      <c r="P7" s="1" t="str">
        <f t="shared" si="0"/>
        <v>AG</v>
      </c>
      <c r="Q7" s="1" t="s">
        <v>348</v>
      </c>
      <c r="R7" s="1" t="str">
        <f t="shared" si="1"/>
        <v>BI</v>
      </c>
      <c r="S7" s="1" t="s">
        <v>668</v>
      </c>
      <c r="T7" s="1" t="str">
        <f t="shared" si="3"/>
        <v>EG</v>
      </c>
      <c r="U7" s="1" t="s">
        <v>564</v>
      </c>
      <c r="V7" s="1" t="str">
        <f t="shared" si="2"/>
        <v>CV</v>
      </c>
    </row>
    <row r="8" spans="1:22" ht="18.600000000000001" customHeight="1" x14ac:dyDescent="0.25">
      <c r="B8" s="1" t="s">
        <v>319</v>
      </c>
      <c r="C8" s="1" t="s">
        <v>318</v>
      </c>
      <c r="D8" s="1" t="s">
        <v>318</v>
      </c>
      <c r="E8" s="1" t="s">
        <v>318</v>
      </c>
      <c r="F8" s="1" t="s">
        <v>318</v>
      </c>
      <c r="H8" s="1" t="s">
        <v>978</v>
      </c>
      <c r="I8" s="1" t="s">
        <v>978</v>
      </c>
      <c r="J8" s="1">
        <v>1</v>
      </c>
      <c r="M8" s="1">
        <v>1</v>
      </c>
      <c r="O8" s="1" t="s">
        <v>558</v>
      </c>
      <c r="P8" s="1" t="str">
        <f t="shared" si="0"/>
        <v>AR</v>
      </c>
      <c r="Q8" s="1" t="s">
        <v>1028</v>
      </c>
      <c r="R8" s="1" t="str">
        <f t="shared" si="1"/>
        <v>CM</v>
      </c>
      <c r="S8" s="1" t="s">
        <v>599</v>
      </c>
      <c r="T8" s="1" t="str">
        <f t="shared" si="3"/>
        <v>AL</v>
      </c>
      <c r="U8" s="1" t="s">
        <v>565</v>
      </c>
      <c r="V8" s="1" t="str">
        <f t="shared" si="2"/>
        <v>CL</v>
      </c>
    </row>
    <row r="9" spans="1:22" ht="18.600000000000001" customHeight="1" x14ac:dyDescent="0.25">
      <c r="B9" s="1" t="s">
        <v>321</v>
      </c>
      <c r="C9" s="1" t="s">
        <v>558</v>
      </c>
      <c r="D9" s="1" t="s">
        <v>1008</v>
      </c>
      <c r="E9" s="1" t="s">
        <v>602</v>
      </c>
      <c r="F9" s="1" t="s">
        <v>558</v>
      </c>
      <c r="H9" s="1" t="s">
        <v>978</v>
      </c>
      <c r="I9" s="1" t="s">
        <v>978</v>
      </c>
      <c r="J9" s="1">
        <v>1</v>
      </c>
      <c r="M9" s="1">
        <v>1</v>
      </c>
      <c r="O9" s="1" t="s">
        <v>600</v>
      </c>
      <c r="P9" s="1" t="str">
        <f t="shared" si="0"/>
        <v>AM</v>
      </c>
      <c r="Q9" s="1" t="s">
        <v>352</v>
      </c>
      <c r="R9" s="1" t="str">
        <f t="shared" si="1"/>
        <v>CA</v>
      </c>
      <c r="S9" s="1" t="s">
        <v>662</v>
      </c>
      <c r="T9" s="1" t="str">
        <f t="shared" si="3"/>
        <v>DZ</v>
      </c>
      <c r="U9" s="1" t="s">
        <v>566</v>
      </c>
      <c r="V9" s="1" t="str">
        <f t="shared" si="2"/>
        <v>CO</v>
      </c>
    </row>
    <row r="10" spans="1:22" ht="18.600000000000001" customHeight="1" x14ac:dyDescent="0.25">
      <c r="B10" s="1" t="s">
        <v>324</v>
      </c>
      <c r="C10" s="1" t="s">
        <v>603</v>
      </c>
      <c r="D10" s="1" t="s">
        <v>1009</v>
      </c>
      <c r="E10" s="1" t="s">
        <v>560</v>
      </c>
      <c r="F10" s="1" t="s">
        <v>603</v>
      </c>
      <c r="H10" s="1" t="s">
        <v>979</v>
      </c>
      <c r="I10" s="1" t="s">
        <v>979</v>
      </c>
      <c r="J10" s="1">
        <v>1</v>
      </c>
      <c r="L10" s="1">
        <v>1</v>
      </c>
      <c r="O10" s="1" t="s">
        <v>559</v>
      </c>
      <c r="P10" s="1" t="str">
        <f t="shared" si="0"/>
        <v>AU</v>
      </c>
      <c r="Q10" s="1" t="s">
        <v>1068</v>
      </c>
      <c r="R10" s="1" t="str">
        <f t="shared" si="1"/>
        <v>KM</v>
      </c>
      <c r="S10" s="1" t="s">
        <v>591</v>
      </c>
      <c r="T10" s="1" t="str">
        <f t="shared" si="3"/>
        <v>AD</v>
      </c>
      <c r="U10" s="1" t="s">
        <v>362</v>
      </c>
      <c r="V10" s="1" t="str">
        <f t="shared" si="2"/>
        <v>CR</v>
      </c>
    </row>
    <row r="11" spans="1:22" ht="18.600000000000001" customHeight="1" x14ac:dyDescent="0.25">
      <c r="B11" s="1" t="s">
        <v>323</v>
      </c>
      <c r="C11" s="1" t="s">
        <v>559</v>
      </c>
      <c r="D11" s="1" t="s">
        <v>1010</v>
      </c>
      <c r="E11" s="1" t="s">
        <v>604</v>
      </c>
      <c r="F11" s="1" t="s">
        <v>559</v>
      </c>
      <c r="H11" s="1" t="s">
        <v>978</v>
      </c>
      <c r="I11" s="1" t="s">
        <v>978</v>
      </c>
      <c r="J11" s="1">
        <v>1</v>
      </c>
      <c r="O11" s="1" t="s">
        <v>603</v>
      </c>
      <c r="P11" s="1" t="str">
        <f t="shared" si="0"/>
        <v>AT</v>
      </c>
      <c r="Q11" s="1" t="s">
        <v>637</v>
      </c>
      <c r="R11" s="1" t="str">
        <f t="shared" si="1"/>
        <v>CI</v>
      </c>
      <c r="S11" s="1" t="s">
        <v>318</v>
      </c>
      <c r="T11" s="1" t="str">
        <f t="shared" si="3"/>
        <v>AO</v>
      </c>
      <c r="U11" s="1" t="s">
        <v>366</v>
      </c>
      <c r="V11" s="1" t="str">
        <f t="shared" si="2"/>
        <v>CU</v>
      </c>
    </row>
    <row r="12" spans="1:22" ht="18.600000000000001" customHeight="1" x14ac:dyDescent="0.25">
      <c r="B12" s="1" t="s">
        <v>325</v>
      </c>
      <c r="C12" s="1" t="s">
        <v>605</v>
      </c>
      <c r="D12" s="1" t="s">
        <v>1011</v>
      </c>
      <c r="E12" s="1" t="s">
        <v>606</v>
      </c>
      <c r="F12" s="1" t="s">
        <v>607</v>
      </c>
      <c r="G12" s="1" t="s">
        <v>561</v>
      </c>
      <c r="H12" s="1" t="s">
        <v>978</v>
      </c>
      <c r="I12" s="1" t="s">
        <v>978</v>
      </c>
      <c r="J12" s="1">
        <v>1</v>
      </c>
      <c r="O12" s="1" t="s">
        <v>605</v>
      </c>
      <c r="P12" s="1" t="str">
        <f t="shared" si="0"/>
        <v>AZ</v>
      </c>
      <c r="Q12" s="1" t="s">
        <v>371</v>
      </c>
      <c r="R12" s="1" t="str">
        <f t="shared" si="1"/>
        <v>DJ</v>
      </c>
      <c r="S12" s="1" t="s">
        <v>596</v>
      </c>
      <c r="T12" s="1" t="str">
        <f t="shared" si="3"/>
        <v>AG</v>
      </c>
      <c r="U12" s="1" t="s">
        <v>664</v>
      </c>
      <c r="V12" s="1" t="str">
        <f t="shared" si="2"/>
        <v>EC</v>
      </c>
    </row>
    <row r="13" spans="1:22" ht="18.600000000000001" customHeight="1" x14ac:dyDescent="0.25">
      <c r="B13" s="1" t="s">
        <v>339</v>
      </c>
      <c r="C13" s="1" t="s">
        <v>608</v>
      </c>
      <c r="D13" s="1" t="s">
        <v>1012</v>
      </c>
      <c r="E13" s="1" t="s">
        <v>609</v>
      </c>
      <c r="F13" s="1" t="s">
        <v>610</v>
      </c>
      <c r="G13" s="1" t="s">
        <v>563</v>
      </c>
      <c r="H13" s="1" t="s">
        <v>977</v>
      </c>
      <c r="I13" s="1" t="s">
        <v>979</v>
      </c>
      <c r="J13" s="1">
        <v>1</v>
      </c>
      <c r="O13" s="1" t="s">
        <v>326</v>
      </c>
      <c r="P13" s="1" t="str">
        <f t="shared" si="0"/>
        <v>BS</v>
      </c>
      <c r="Q13" s="1" t="s">
        <v>1</v>
      </c>
      <c r="R13" s="1" t="str">
        <f t="shared" si="1"/>
        <v>FR</v>
      </c>
      <c r="S13" s="1" t="s">
        <v>690</v>
      </c>
      <c r="T13" s="1" t="str">
        <f t="shared" si="3"/>
        <v>GQ</v>
      </c>
      <c r="U13" s="1" t="s">
        <v>838</v>
      </c>
      <c r="V13" s="1" t="str">
        <f t="shared" si="2"/>
        <v>SV</v>
      </c>
    </row>
    <row r="14" spans="1:22" ht="18.600000000000001" customHeight="1" x14ac:dyDescent="0.25">
      <c r="B14" s="1" t="s">
        <v>331</v>
      </c>
      <c r="C14" s="1" t="s">
        <v>562</v>
      </c>
      <c r="D14" s="1" t="s">
        <v>1013</v>
      </c>
      <c r="E14" s="1" t="s">
        <v>562</v>
      </c>
      <c r="F14" s="1" t="s">
        <v>562</v>
      </c>
      <c r="H14" s="1" t="s">
        <v>978</v>
      </c>
      <c r="I14" s="1" t="s">
        <v>978</v>
      </c>
      <c r="J14" s="1">
        <v>1</v>
      </c>
      <c r="O14" s="1" t="s">
        <v>617</v>
      </c>
      <c r="P14" s="1" t="str">
        <f t="shared" si="0"/>
        <v>BH</v>
      </c>
      <c r="Q14" s="1" t="s">
        <v>384</v>
      </c>
      <c r="R14" s="1" t="str">
        <f t="shared" si="1"/>
        <v>GA</v>
      </c>
      <c r="S14" s="1" t="s">
        <v>602</v>
      </c>
      <c r="T14" s="1" t="str">
        <f t="shared" si="3"/>
        <v>AR</v>
      </c>
      <c r="U14" s="1" t="s">
        <v>569</v>
      </c>
      <c r="V14" s="1" t="str">
        <f t="shared" si="2"/>
        <v>ES</v>
      </c>
    </row>
    <row r="15" spans="1:22" ht="18.600000000000001" customHeight="1" x14ac:dyDescent="0.25">
      <c r="B15" s="1" t="s">
        <v>330</v>
      </c>
      <c r="C15" s="1" t="s">
        <v>329</v>
      </c>
      <c r="D15" s="1" t="s">
        <v>329</v>
      </c>
      <c r="E15" s="1" t="s">
        <v>611</v>
      </c>
      <c r="F15" s="1" t="s">
        <v>329</v>
      </c>
      <c r="G15" s="1" t="s">
        <v>888</v>
      </c>
      <c r="H15" s="1" t="s">
        <v>978</v>
      </c>
      <c r="I15" s="1" t="s">
        <v>978</v>
      </c>
      <c r="J15" s="1">
        <v>1</v>
      </c>
      <c r="O15" s="1" t="s">
        <v>329</v>
      </c>
      <c r="P15" s="1" t="str">
        <f t="shared" si="0"/>
        <v>BD</v>
      </c>
      <c r="Q15" s="1" t="s">
        <v>1049</v>
      </c>
      <c r="R15" s="1" t="str">
        <f t="shared" si="1"/>
        <v>GN</v>
      </c>
      <c r="S15" s="1" t="s">
        <v>601</v>
      </c>
      <c r="T15" s="1" t="str">
        <f t="shared" si="3"/>
        <v>AM</v>
      </c>
      <c r="U15" s="1" t="s">
        <v>949</v>
      </c>
      <c r="V15" s="1" t="str">
        <f t="shared" si="2"/>
        <v>PH</v>
      </c>
    </row>
    <row r="16" spans="1:22" ht="18.600000000000001" customHeight="1" x14ac:dyDescent="0.25">
      <c r="B16" s="1" t="s">
        <v>333</v>
      </c>
      <c r="C16" s="1" t="s">
        <v>612</v>
      </c>
      <c r="D16" s="1" t="s">
        <v>1014</v>
      </c>
      <c r="E16" s="1" t="s">
        <v>613</v>
      </c>
      <c r="F16" s="1" t="s">
        <v>614</v>
      </c>
      <c r="H16" s="1" t="s">
        <v>979</v>
      </c>
      <c r="I16" s="1" t="s">
        <v>979</v>
      </c>
      <c r="J16" s="1">
        <v>1</v>
      </c>
      <c r="K16" s="1">
        <v>1</v>
      </c>
      <c r="O16" s="1" t="s">
        <v>562</v>
      </c>
      <c r="P16" s="1" t="str">
        <f t="shared" si="0"/>
        <v>BB</v>
      </c>
      <c r="Q16" s="1" t="s">
        <v>1054</v>
      </c>
      <c r="R16" s="1" t="str">
        <f t="shared" si="1"/>
        <v>HT</v>
      </c>
      <c r="S16" s="1" t="s">
        <v>606</v>
      </c>
      <c r="T16" s="1" t="str">
        <f t="shared" si="3"/>
        <v>AZ</v>
      </c>
      <c r="U16" s="1" t="s">
        <v>392</v>
      </c>
      <c r="V16" s="1" t="str">
        <f t="shared" si="2"/>
        <v>GT</v>
      </c>
    </row>
    <row r="17" spans="2:22" ht="18.600000000000001" customHeight="1" x14ac:dyDescent="0.25">
      <c r="B17" s="1" t="s">
        <v>347</v>
      </c>
      <c r="C17" s="1" t="s">
        <v>346</v>
      </c>
      <c r="D17" s="1" t="s">
        <v>346</v>
      </c>
      <c r="E17" s="1" t="s">
        <v>346</v>
      </c>
      <c r="F17" s="1" t="s">
        <v>346</v>
      </c>
      <c r="H17" s="1" t="s">
        <v>978</v>
      </c>
      <c r="I17" s="1" t="s">
        <v>978</v>
      </c>
      <c r="K17" s="1">
        <v>1</v>
      </c>
      <c r="O17" s="1" t="s">
        <v>626</v>
      </c>
      <c r="P17" s="1" t="str">
        <f t="shared" si="0"/>
        <v>BY</v>
      </c>
      <c r="Q17" s="1" t="s">
        <v>1074</v>
      </c>
      <c r="R17" s="1" t="str">
        <f t="shared" si="1"/>
        <v>LB</v>
      </c>
      <c r="S17" s="1" t="s">
        <v>674</v>
      </c>
      <c r="T17" s="1" t="str">
        <f t="shared" si="3"/>
        <v>ET</v>
      </c>
      <c r="U17" s="1" t="s">
        <v>696</v>
      </c>
      <c r="V17" s="1" t="str">
        <f t="shared" si="2"/>
        <v>GW</v>
      </c>
    </row>
    <row r="18" spans="2:22" ht="18.600000000000001" customHeight="1" x14ac:dyDescent="0.25">
      <c r="B18" s="1" t="s">
        <v>345</v>
      </c>
      <c r="C18" s="1" t="s">
        <v>615</v>
      </c>
      <c r="D18" s="1" t="s">
        <v>1015</v>
      </c>
      <c r="E18" s="1" t="s">
        <v>616</v>
      </c>
      <c r="F18" s="1" t="s">
        <v>615</v>
      </c>
      <c r="G18" s="1" t="s">
        <v>889</v>
      </c>
      <c r="H18" s="1" t="s">
        <v>979</v>
      </c>
      <c r="I18" s="1" t="s">
        <v>979</v>
      </c>
      <c r="J18" s="1">
        <v>1</v>
      </c>
      <c r="O18" s="1" t="s">
        <v>612</v>
      </c>
      <c r="P18" s="1" t="str">
        <f t="shared" si="0"/>
        <v>BE</v>
      </c>
      <c r="Q18" s="1" t="s">
        <v>433</v>
      </c>
      <c r="R18" s="1" t="str">
        <f t="shared" si="1"/>
        <v>LU</v>
      </c>
      <c r="S18" s="1" t="s">
        <v>604</v>
      </c>
      <c r="T18" s="1" t="str">
        <f t="shared" si="3"/>
        <v>AU</v>
      </c>
      <c r="U18" s="1" t="s">
        <v>691</v>
      </c>
      <c r="V18" s="1" t="str">
        <f t="shared" si="2"/>
        <v>GQ</v>
      </c>
    </row>
    <row r="19" spans="2:22" ht="18.600000000000001" customHeight="1" x14ac:dyDescent="0.25">
      <c r="B19" s="1" t="s">
        <v>328</v>
      </c>
      <c r="C19" s="1" t="s">
        <v>617</v>
      </c>
      <c r="D19" s="1" t="s">
        <v>1016</v>
      </c>
      <c r="E19" s="1" t="s">
        <v>617</v>
      </c>
      <c r="F19" s="1" t="s">
        <v>618</v>
      </c>
      <c r="G19" s="1" t="s">
        <v>890</v>
      </c>
      <c r="H19" s="1" t="s">
        <v>978</v>
      </c>
      <c r="I19" s="1" t="s">
        <v>978</v>
      </c>
      <c r="J19" s="1">
        <v>1</v>
      </c>
      <c r="O19" s="1" t="s">
        <v>334</v>
      </c>
      <c r="P19" s="1" t="str">
        <f t="shared" si="0"/>
        <v>BZ</v>
      </c>
      <c r="Q19" s="1" t="s">
        <v>436</v>
      </c>
      <c r="R19" s="1" t="str">
        <f t="shared" si="1"/>
        <v>MG</v>
      </c>
      <c r="S19" s="1" t="s">
        <v>326</v>
      </c>
      <c r="T19" s="1" t="str">
        <f t="shared" si="3"/>
        <v>BS</v>
      </c>
      <c r="U19" s="1" t="s">
        <v>398</v>
      </c>
      <c r="V19" s="1" t="str">
        <f t="shared" si="2"/>
        <v>HN</v>
      </c>
    </row>
    <row r="20" spans="2:22" ht="18.600000000000001" customHeight="1" x14ac:dyDescent="0.25">
      <c r="B20" s="1" t="s">
        <v>349</v>
      </c>
      <c r="C20" s="1" t="s">
        <v>348</v>
      </c>
      <c r="D20" s="1" t="s">
        <v>348</v>
      </c>
      <c r="E20" s="1" t="s">
        <v>348</v>
      </c>
      <c r="F20" s="1" t="s">
        <v>348</v>
      </c>
      <c r="H20" s="1" t="s">
        <v>978</v>
      </c>
      <c r="I20" s="1" t="s">
        <v>978</v>
      </c>
      <c r="K20" s="1">
        <v>1</v>
      </c>
      <c r="O20" s="1" t="s">
        <v>619</v>
      </c>
      <c r="P20" s="1" t="str">
        <f t="shared" si="0"/>
        <v>BJ</v>
      </c>
      <c r="Q20" s="1" t="s">
        <v>443</v>
      </c>
      <c r="R20" s="1" t="str">
        <f t="shared" si="1"/>
        <v>ML</v>
      </c>
      <c r="S20" s="1" t="s">
        <v>617</v>
      </c>
      <c r="T20" s="1" t="str">
        <f t="shared" si="3"/>
        <v>BH</v>
      </c>
      <c r="U20" s="1" t="s">
        <v>779</v>
      </c>
      <c r="V20" s="1" t="str">
        <f t="shared" si="2"/>
        <v>MX</v>
      </c>
    </row>
    <row r="21" spans="2:22" ht="18.600000000000001" customHeight="1" x14ac:dyDescent="0.25">
      <c r="B21" s="1" t="s">
        <v>336</v>
      </c>
      <c r="C21" s="1" t="s">
        <v>619</v>
      </c>
      <c r="D21" s="1" t="s">
        <v>1017</v>
      </c>
      <c r="E21" s="1" t="s">
        <v>619</v>
      </c>
      <c r="F21" s="1" t="s">
        <v>619</v>
      </c>
      <c r="H21" s="1" t="s">
        <v>978</v>
      </c>
      <c r="I21" s="1" t="s">
        <v>978</v>
      </c>
      <c r="K21" s="1">
        <v>1</v>
      </c>
      <c r="O21" s="1" t="s">
        <v>624</v>
      </c>
      <c r="P21" s="1" t="str">
        <f t="shared" si="0"/>
        <v>BT</v>
      </c>
      <c r="Q21" s="1" t="s">
        <v>1079</v>
      </c>
      <c r="R21" s="1" t="str">
        <f t="shared" si="1"/>
        <v>MA</v>
      </c>
      <c r="S21" s="1" t="s">
        <v>611</v>
      </c>
      <c r="T21" s="1" t="str">
        <f t="shared" si="3"/>
        <v>BD</v>
      </c>
      <c r="U21" s="1" t="s">
        <v>457</v>
      </c>
      <c r="V21" s="1" t="str">
        <f t="shared" si="2"/>
        <v>MZ</v>
      </c>
    </row>
    <row r="22" spans="2:22" ht="18.600000000000001" customHeight="1" x14ac:dyDescent="0.25">
      <c r="B22" s="1" t="s">
        <v>344</v>
      </c>
      <c r="C22" s="1" t="s">
        <v>343</v>
      </c>
      <c r="D22" s="1" t="s">
        <v>1018</v>
      </c>
      <c r="E22" s="1" t="s">
        <v>343</v>
      </c>
      <c r="F22" s="1" t="s">
        <v>343</v>
      </c>
      <c r="G22" s="1" t="s">
        <v>891</v>
      </c>
      <c r="H22" s="1" t="s">
        <v>978</v>
      </c>
      <c r="I22" s="1" t="s">
        <v>978</v>
      </c>
      <c r="J22" s="1">
        <v>1</v>
      </c>
      <c r="O22" s="1" t="s">
        <v>943</v>
      </c>
      <c r="P22" s="1" t="str">
        <f t="shared" si="0"/>
        <v>BO</v>
      </c>
      <c r="Q22" s="1" t="s">
        <v>1085</v>
      </c>
      <c r="R22" s="1" t="str">
        <f t="shared" si="1"/>
        <v>MR</v>
      </c>
      <c r="S22" s="1" t="s">
        <v>562</v>
      </c>
      <c r="T22" s="1" t="str">
        <f t="shared" si="3"/>
        <v>BB</v>
      </c>
      <c r="U22" s="1" t="s">
        <v>467</v>
      </c>
      <c r="V22" s="1" t="str">
        <f t="shared" si="2"/>
        <v>NI</v>
      </c>
    </row>
    <row r="23" spans="2:22" ht="18.600000000000001" customHeight="1" x14ac:dyDescent="0.25">
      <c r="B23" s="1" t="s">
        <v>338</v>
      </c>
      <c r="C23" s="1" t="s">
        <v>943</v>
      </c>
      <c r="D23" s="1" t="s">
        <v>1019</v>
      </c>
      <c r="E23" s="1" t="s">
        <v>620</v>
      </c>
      <c r="F23" s="1" t="s">
        <v>943</v>
      </c>
      <c r="H23" s="1" t="s">
        <v>978</v>
      </c>
      <c r="I23" s="1" t="s">
        <v>978</v>
      </c>
      <c r="J23" s="1">
        <v>1</v>
      </c>
      <c r="M23" s="1">
        <v>1</v>
      </c>
      <c r="O23" s="1" t="s">
        <v>608</v>
      </c>
      <c r="P23" s="1" t="str">
        <f t="shared" si="0"/>
        <v>BA</v>
      </c>
      <c r="Q23" s="1" t="s">
        <v>449</v>
      </c>
      <c r="R23" s="1" t="str">
        <f t="shared" si="1"/>
        <v>FM</v>
      </c>
      <c r="S23" s="1" t="s">
        <v>627</v>
      </c>
      <c r="T23" s="1" t="str">
        <f t="shared" si="3"/>
        <v>BY</v>
      </c>
      <c r="U23" s="1" t="s">
        <v>791</v>
      </c>
      <c r="V23" s="1" t="str">
        <f t="shared" si="2"/>
        <v>PA</v>
      </c>
    </row>
    <row r="24" spans="2:22" ht="18.600000000000001" customHeight="1" x14ac:dyDescent="0.25">
      <c r="B24" s="1" t="s">
        <v>342</v>
      </c>
      <c r="C24" s="1" t="s">
        <v>621</v>
      </c>
      <c r="D24" s="1" t="s">
        <v>1020</v>
      </c>
      <c r="E24" s="1" t="s">
        <v>622</v>
      </c>
      <c r="F24" s="1" t="s">
        <v>623</v>
      </c>
      <c r="H24" s="1" t="s">
        <v>978</v>
      </c>
      <c r="I24" s="1" t="s">
        <v>978</v>
      </c>
      <c r="J24" s="1">
        <v>1</v>
      </c>
      <c r="M24" s="1">
        <v>1</v>
      </c>
      <c r="O24" s="1" t="s">
        <v>340</v>
      </c>
      <c r="P24" s="1" t="str">
        <f t="shared" si="0"/>
        <v>BW</v>
      </c>
      <c r="Q24" s="1" t="s">
        <v>452</v>
      </c>
      <c r="R24" s="1" t="str">
        <f t="shared" si="1"/>
        <v>MC</v>
      </c>
      <c r="S24" s="1" t="s">
        <v>613</v>
      </c>
      <c r="T24" s="1" t="str">
        <f t="shared" si="3"/>
        <v>BE</v>
      </c>
      <c r="U24" s="1" t="s">
        <v>483</v>
      </c>
      <c r="V24" s="1" t="str">
        <f t="shared" si="2"/>
        <v>PY</v>
      </c>
    </row>
    <row r="25" spans="2:22" ht="18.600000000000001" customHeight="1" x14ac:dyDescent="0.25">
      <c r="B25" s="1" t="s">
        <v>327</v>
      </c>
      <c r="C25" s="1" t="s">
        <v>326</v>
      </c>
      <c r="D25" s="1" t="s">
        <v>326</v>
      </c>
      <c r="E25" s="1" t="s">
        <v>326</v>
      </c>
      <c r="F25" s="1" t="s">
        <v>326</v>
      </c>
      <c r="H25" s="1" t="s">
        <v>978</v>
      </c>
      <c r="I25" s="1" t="s">
        <v>978</v>
      </c>
      <c r="J25" s="1">
        <v>1</v>
      </c>
      <c r="O25" s="1" t="s">
        <v>621</v>
      </c>
      <c r="P25" s="1" t="str">
        <f t="shared" si="0"/>
        <v>BR</v>
      </c>
      <c r="Q25" s="1" t="s">
        <v>469</v>
      </c>
      <c r="R25" s="1" t="str">
        <f t="shared" si="1"/>
        <v>NE</v>
      </c>
      <c r="S25" s="1" t="s">
        <v>334</v>
      </c>
      <c r="T25" s="1" t="str">
        <f t="shared" si="3"/>
        <v>BZ</v>
      </c>
      <c r="U25" s="1" t="s">
        <v>581</v>
      </c>
      <c r="V25" s="1" t="str">
        <f t="shared" si="2"/>
        <v>PE</v>
      </c>
    </row>
    <row r="26" spans="2:22" ht="18.600000000000001" customHeight="1" x14ac:dyDescent="0.25">
      <c r="B26" s="1" t="s">
        <v>337</v>
      </c>
      <c r="C26" s="1" t="s">
        <v>624</v>
      </c>
      <c r="D26" s="1" t="s">
        <v>1021</v>
      </c>
      <c r="E26" s="1" t="s">
        <v>624</v>
      </c>
      <c r="F26" s="1" t="s">
        <v>625</v>
      </c>
      <c r="G26" s="1" t="s">
        <v>892</v>
      </c>
      <c r="H26" s="1" t="s">
        <v>978</v>
      </c>
      <c r="I26" s="1" t="s">
        <v>978</v>
      </c>
      <c r="J26" s="1">
        <v>1</v>
      </c>
      <c r="O26" s="1" t="s">
        <v>343</v>
      </c>
      <c r="P26" s="1" t="str">
        <f t="shared" si="0"/>
        <v>BN</v>
      </c>
      <c r="Q26" s="1" t="s">
        <v>1024</v>
      </c>
      <c r="R26" s="1" t="str">
        <f t="shared" si="1"/>
        <v>CF</v>
      </c>
      <c r="S26" s="1" t="s">
        <v>619</v>
      </c>
      <c r="T26" s="1" t="str">
        <f t="shared" si="3"/>
        <v>BJ</v>
      </c>
      <c r="U26" s="1" t="s">
        <v>489</v>
      </c>
      <c r="V26" s="1" t="str">
        <f t="shared" si="2"/>
        <v>PT</v>
      </c>
    </row>
    <row r="27" spans="2:22" ht="18.600000000000001" customHeight="1" x14ac:dyDescent="0.25">
      <c r="B27" s="1" t="s">
        <v>341</v>
      </c>
      <c r="C27" s="1" t="s">
        <v>340</v>
      </c>
      <c r="D27" s="1" t="s">
        <v>340</v>
      </c>
      <c r="E27" s="1" t="s">
        <v>340</v>
      </c>
      <c r="F27" s="1" t="s">
        <v>340</v>
      </c>
      <c r="H27" s="1" t="s">
        <v>978</v>
      </c>
      <c r="I27" s="1" t="s">
        <v>978</v>
      </c>
      <c r="J27" s="1">
        <v>1</v>
      </c>
      <c r="O27" s="1" t="s">
        <v>615</v>
      </c>
      <c r="P27" s="1" t="str">
        <f t="shared" si="0"/>
        <v>BG</v>
      </c>
      <c r="Q27" s="1" t="s">
        <v>1087</v>
      </c>
      <c r="R27" s="1" t="str">
        <f t="shared" si="1"/>
        <v>MU</v>
      </c>
      <c r="S27" s="1" t="s">
        <v>624</v>
      </c>
      <c r="T27" s="1" t="str">
        <f t="shared" si="3"/>
        <v>BT</v>
      </c>
      <c r="U27" s="1" t="s">
        <v>567</v>
      </c>
      <c r="V27" s="1" t="str">
        <f t="shared" si="2"/>
        <v>DO</v>
      </c>
    </row>
    <row r="28" spans="2:22" ht="18.600000000000001" customHeight="1" x14ac:dyDescent="0.25">
      <c r="B28" s="1" t="s">
        <v>332</v>
      </c>
      <c r="C28" s="1" t="s">
        <v>626</v>
      </c>
      <c r="D28" s="1" t="s">
        <v>1022</v>
      </c>
      <c r="E28" s="1" t="s">
        <v>627</v>
      </c>
      <c r="F28" s="1" t="s">
        <v>628</v>
      </c>
      <c r="G28" s="1" t="s">
        <v>893</v>
      </c>
      <c r="H28" s="1" t="s">
        <v>978</v>
      </c>
      <c r="I28" s="1" t="s">
        <v>978</v>
      </c>
      <c r="J28" s="1">
        <v>1</v>
      </c>
      <c r="O28" s="1" t="s">
        <v>346</v>
      </c>
      <c r="P28" s="1" t="str">
        <f t="shared" si="0"/>
        <v>BF</v>
      </c>
      <c r="Q28" s="1" t="s">
        <v>1023</v>
      </c>
      <c r="R28" s="1" t="str">
        <f t="shared" si="1"/>
        <v>CD</v>
      </c>
      <c r="S28" s="1" t="s">
        <v>620</v>
      </c>
      <c r="T28" s="1" t="str">
        <f t="shared" si="3"/>
        <v>BO</v>
      </c>
      <c r="U28" s="1" t="s">
        <v>837</v>
      </c>
      <c r="V28" s="1" t="str">
        <f t="shared" si="2"/>
        <v>ST</v>
      </c>
    </row>
    <row r="29" spans="2:22" ht="18.600000000000001" customHeight="1" x14ac:dyDescent="0.25">
      <c r="B29" s="1" t="s">
        <v>335</v>
      </c>
      <c r="C29" s="1" t="s">
        <v>334</v>
      </c>
      <c r="D29" s="1" t="s">
        <v>334</v>
      </c>
      <c r="E29" s="1" t="s">
        <v>334</v>
      </c>
      <c r="F29" s="1" t="s">
        <v>629</v>
      </c>
      <c r="H29" s="1" t="s">
        <v>978</v>
      </c>
      <c r="I29" s="1" t="s">
        <v>978</v>
      </c>
      <c r="J29" s="1">
        <v>1</v>
      </c>
      <c r="O29" s="1" t="s">
        <v>348</v>
      </c>
      <c r="P29" s="1" t="str">
        <f t="shared" si="0"/>
        <v>BI</v>
      </c>
      <c r="Q29" s="1" t="s">
        <v>1025</v>
      </c>
      <c r="R29" s="1" t="str">
        <f t="shared" si="1"/>
        <v>CG</v>
      </c>
      <c r="S29" s="1" t="s">
        <v>609</v>
      </c>
      <c r="T29" s="1" t="str">
        <f t="shared" si="3"/>
        <v>BA</v>
      </c>
      <c r="U29" s="1" t="s">
        <v>546</v>
      </c>
      <c r="V29" s="1" t="str">
        <f t="shared" si="2"/>
        <v>UY</v>
      </c>
    </row>
    <row r="30" spans="2:22" ht="18.600000000000001" customHeight="1" x14ac:dyDescent="0.25">
      <c r="B30" s="1" t="s">
        <v>131</v>
      </c>
      <c r="C30" s="1" t="s">
        <v>352</v>
      </c>
      <c r="D30" s="1" t="s">
        <v>352</v>
      </c>
      <c r="E30" s="1" t="s">
        <v>630</v>
      </c>
      <c r="F30" s="1" t="s">
        <v>631</v>
      </c>
      <c r="H30" s="1" t="s">
        <v>978</v>
      </c>
      <c r="I30" s="1" t="s">
        <v>978</v>
      </c>
      <c r="J30" s="1">
        <v>1</v>
      </c>
      <c r="K30" s="1">
        <v>1</v>
      </c>
      <c r="O30" s="1" t="s">
        <v>564</v>
      </c>
      <c r="P30" s="1" t="str">
        <f t="shared" si="0"/>
        <v>CV</v>
      </c>
      <c r="Q30" s="1" t="s">
        <v>1099</v>
      </c>
      <c r="R30" s="1" t="str">
        <f t="shared" si="1"/>
        <v>RO</v>
      </c>
      <c r="S30" s="1" t="s">
        <v>340</v>
      </c>
      <c r="T30" s="1" t="str">
        <f t="shared" si="3"/>
        <v>BW</v>
      </c>
      <c r="U30" s="1" t="s">
        <v>551</v>
      </c>
      <c r="V30" s="1" t="str">
        <f t="shared" si="2"/>
        <v>VE</v>
      </c>
    </row>
    <row r="31" spans="2:22" ht="18.600000000000001" customHeight="1" x14ac:dyDescent="0.25">
      <c r="B31" s="1" t="s">
        <v>361</v>
      </c>
      <c r="C31" s="1" t="s">
        <v>953</v>
      </c>
      <c r="D31" s="1" t="s">
        <v>1023</v>
      </c>
      <c r="E31" s="1" t="s">
        <v>954</v>
      </c>
      <c r="F31" s="1" t="s">
        <v>955</v>
      </c>
      <c r="H31" s="1" t="s">
        <v>978</v>
      </c>
      <c r="I31" s="1" t="s">
        <v>978</v>
      </c>
      <c r="K31" s="1">
        <v>1</v>
      </c>
      <c r="O31" s="1" t="s">
        <v>729</v>
      </c>
      <c r="P31" s="1" t="str">
        <f t="shared" si="0"/>
        <v>KH</v>
      </c>
      <c r="Q31" s="1" t="s">
        <v>494</v>
      </c>
      <c r="R31" s="1" t="str">
        <f t="shared" si="1"/>
        <v>RW</v>
      </c>
      <c r="S31" s="1" t="s">
        <v>622</v>
      </c>
      <c r="T31" s="1" t="str">
        <f t="shared" si="3"/>
        <v>BR</v>
      </c>
      <c r="U31" s="1" t="s">
        <v>594</v>
      </c>
      <c r="V31" s="1" t="str">
        <f t="shared" ref="V31:V33" si="4">INDEX($B:$B,MATCH(U31,F:F,0),1)</f>
        <v>AF</v>
      </c>
    </row>
    <row r="32" spans="2:22" ht="18.600000000000001" customHeight="1" x14ac:dyDescent="0.25">
      <c r="B32" s="1" t="s">
        <v>354</v>
      </c>
      <c r="C32" s="1" t="s">
        <v>632</v>
      </c>
      <c r="D32" s="1" t="s">
        <v>1024</v>
      </c>
      <c r="E32" s="1" t="s">
        <v>633</v>
      </c>
      <c r="F32" s="1" t="s">
        <v>944</v>
      </c>
      <c r="H32" s="1" t="s">
        <v>978</v>
      </c>
      <c r="I32" s="1" t="s">
        <v>978</v>
      </c>
      <c r="K32" s="1">
        <v>1</v>
      </c>
      <c r="O32" s="1" t="s">
        <v>639</v>
      </c>
      <c r="P32" s="1" t="str">
        <f t="shared" si="0"/>
        <v>CM</v>
      </c>
      <c r="Q32" s="1" t="s">
        <v>1110</v>
      </c>
      <c r="R32" s="1" t="str">
        <f t="shared" si="1"/>
        <v>SN</v>
      </c>
      <c r="S32" s="1" t="s">
        <v>343</v>
      </c>
      <c r="T32" s="1" t="str">
        <f t="shared" si="3"/>
        <v>BN</v>
      </c>
      <c r="U32" s="1" t="s">
        <v>598</v>
      </c>
      <c r="V32" s="1" t="str">
        <f t="shared" si="4"/>
        <v>AL</v>
      </c>
    </row>
    <row r="33" spans="2:22" ht="18.600000000000001" customHeight="1" x14ac:dyDescent="0.25">
      <c r="B33" s="1" t="s">
        <v>360</v>
      </c>
      <c r="C33" s="1" t="s">
        <v>634</v>
      </c>
      <c r="D33" s="1" t="s">
        <v>1025</v>
      </c>
      <c r="E33" s="1" t="s">
        <v>956</v>
      </c>
      <c r="F33" s="1" t="s">
        <v>945</v>
      </c>
      <c r="H33" s="1" t="s">
        <v>978</v>
      </c>
      <c r="I33" s="1" t="s">
        <v>978</v>
      </c>
      <c r="K33" s="1">
        <v>1</v>
      </c>
      <c r="O33" s="1" t="s">
        <v>352</v>
      </c>
      <c r="P33" s="1" t="str">
        <f t="shared" si="0"/>
        <v>CA</v>
      </c>
      <c r="Q33" s="1" t="s">
        <v>506</v>
      </c>
      <c r="R33" s="1" t="str">
        <f t="shared" si="1"/>
        <v>SC</v>
      </c>
      <c r="S33" s="1" t="s">
        <v>616</v>
      </c>
      <c r="T33" s="1" t="str">
        <f t="shared" si="3"/>
        <v>BG</v>
      </c>
      <c r="U33" s="1" t="s">
        <v>653</v>
      </c>
      <c r="V33" s="1" t="str">
        <f t="shared" si="4"/>
        <v>DE</v>
      </c>
    </row>
    <row r="34" spans="2:22" ht="18.600000000000001" customHeight="1" x14ac:dyDescent="0.25">
      <c r="B34" s="1" t="s">
        <v>524</v>
      </c>
      <c r="C34" s="1" t="s">
        <v>635</v>
      </c>
      <c r="D34" s="1" t="s">
        <v>1026</v>
      </c>
      <c r="E34" s="1" t="s">
        <v>946</v>
      </c>
      <c r="F34" s="1" t="s">
        <v>636</v>
      </c>
      <c r="H34" s="1" t="s">
        <v>977</v>
      </c>
      <c r="I34" s="1" t="s">
        <v>979</v>
      </c>
      <c r="J34" s="1">
        <v>1</v>
      </c>
      <c r="K34" s="1">
        <v>1</v>
      </c>
      <c r="L34" s="1">
        <v>1</v>
      </c>
      <c r="O34" s="1" t="s">
        <v>632</v>
      </c>
      <c r="P34" s="1" t="str">
        <f t="shared" ref="P34:P65" si="5">INDEX($B:$B,MATCH(O34,C:C,0),1)</f>
        <v>CF</v>
      </c>
      <c r="Q34" s="1" t="s">
        <v>1026</v>
      </c>
      <c r="R34" s="1" t="str">
        <f t="shared" ref="R34:R65" si="6">INDEX($B:$B,MATCH(Q34,D:D,0),1)</f>
        <v>CH</v>
      </c>
      <c r="S34" s="1" t="s">
        <v>346</v>
      </c>
      <c r="T34" s="1" t="str">
        <f t="shared" ref="T34:T65" si="7">INDEX($B:$B,MATCH(S34,E:E,0),1)</f>
        <v>BF</v>
      </c>
      <c r="U34" s="1" t="s">
        <v>597</v>
      </c>
      <c r="V34" s="1" t="str">
        <f t="shared" ref="V34:V65" si="8">INDEX($B:$B,MATCH(U34,F:F,0),1)</f>
        <v>AG</v>
      </c>
    </row>
    <row r="35" spans="2:22" ht="18.600000000000001" customHeight="1" x14ac:dyDescent="0.25">
      <c r="B35" s="1" t="s">
        <v>364</v>
      </c>
      <c r="C35" s="1" t="s">
        <v>637</v>
      </c>
      <c r="D35" s="1" t="s">
        <v>637</v>
      </c>
      <c r="E35" s="1" t="s">
        <v>638</v>
      </c>
      <c r="F35" s="1" t="s">
        <v>637</v>
      </c>
      <c r="H35" s="1" t="s">
        <v>978</v>
      </c>
      <c r="I35" s="1" t="s">
        <v>978</v>
      </c>
      <c r="K35" s="1">
        <v>1</v>
      </c>
      <c r="O35" s="1" t="s">
        <v>844</v>
      </c>
      <c r="P35" s="1" t="str">
        <f t="shared" si="5"/>
        <v>TD</v>
      </c>
      <c r="Q35" s="1" t="s">
        <v>1115</v>
      </c>
      <c r="R35" s="1" t="str">
        <f t="shared" si="6"/>
        <v>TD</v>
      </c>
      <c r="S35" s="1" t="s">
        <v>348</v>
      </c>
      <c r="T35" s="1" t="str">
        <f t="shared" si="7"/>
        <v>BI</v>
      </c>
      <c r="U35" s="1" t="s">
        <v>812</v>
      </c>
      <c r="V35" s="1" t="str">
        <f t="shared" si="8"/>
        <v>SA</v>
      </c>
    </row>
    <row r="36" spans="2:22" ht="18.600000000000001" customHeight="1" x14ac:dyDescent="0.25">
      <c r="B36" s="1" t="s">
        <v>356</v>
      </c>
      <c r="C36" s="1" t="s">
        <v>565</v>
      </c>
      <c r="D36" s="1" t="s">
        <v>1027</v>
      </c>
      <c r="E36" s="1" t="s">
        <v>565</v>
      </c>
      <c r="F36" s="1" t="s">
        <v>565</v>
      </c>
      <c r="H36" s="1" t="s">
        <v>978</v>
      </c>
      <c r="I36" s="1" t="s">
        <v>978</v>
      </c>
      <c r="J36" s="1">
        <v>1</v>
      </c>
      <c r="M36" s="1">
        <v>1</v>
      </c>
      <c r="O36" s="1" t="s">
        <v>565</v>
      </c>
      <c r="P36" s="1" t="str">
        <f t="shared" si="5"/>
        <v>CL</v>
      </c>
      <c r="Q36" s="1" t="s">
        <v>531</v>
      </c>
      <c r="R36" s="1" t="str">
        <f t="shared" si="6"/>
        <v>TG</v>
      </c>
      <c r="S36" s="1" t="s">
        <v>565</v>
      </c>
      <c r="T36" s="1" t="str">
        <f t="shared" si="7"/>
        <v>CL</v>
      </c>
      <c r="U36" s="1" t="s">
        <v>663</v>
      </c>
      <c r="V36" s="1" t="str">
        <f t="shared" si="8"/>
        <v>DZ</v>
      </c>
    </row>
    <row r="37" spans="2:22" ht="18.600000000000001" customHeight="1" x14ac:dyDescent="0.25">
      <c r="B37" s="1" t="s">
        <v>351</v>
      </c>
      <c r="C37" s="1" t="s">
        <v>639</v>
      </c>
      <c r="D37" s="1" t="s">
        <v>1028</v>
      </c>
      <c r="E37" s="1" t="s">
        <v>640</v>
      </c>
      <c r="F37" s="1" t="s">
        <v>641</v>
      </c>
      <c r="H37" s="1" t="s">
        <v>978</v>
      </c>
      <c r="I37" s="1" t="s">
        <v>978</v>
      </c>
      <c r="J37" s="1">
        <v>1</v>
      </c>
      <c r="K37" s="1">
        <v>1</v>
      </c>
      <c r="O37" s="1" t="s">
        <v>566</v>
      </c>
      <c r="P37" s="1" t="str">
        <f t="shared" si="5"/>
        <v>CO</v>
      </c>
      <c r="Q37" s="1" t="s">
        <v>1120</v>
      </c>
      <c r="R37" s="1" t="str">
        <f t="shared" si="6"/>
        <v>TN</v>
      </c>
      <c r="S37" s="1" t="s">
        <v>362</v>
      </c>
      <c r="T37" s="1" t="str">
        <f t="shared" si="7"/>
        <v>CR</v>
      </c>
      <c r="U37" s="1" t="s">
        <v>600</v>
      </c>
      <c r="V37" s="1" t="str">
        <f t="shared" si="8"/>
        <v>AM</v>
      </c>
    </row>
    <row r="38" spans="2:22" ht="18.600000000000001" customHeight="1" x14ac:dyDescent="0.25">
      <c r="B38" s="1" t="s">
        <v>357</v>
      </c>
      <c r="C38" s="1" t="s">
        <v>1143</v>
      </c>
      <c r="D38" t="s">
        <v>1029</v>
      </c>
      <c r="E38" s="1" t="s">
        <v>1144</v>
      </c>
      <c r="F38" s="1" t="s">
        <v>1145</v>
      </c>
      <c r="G38" s="1" t="s">
        <v>894</v>
      </c>
      <c r="H38" s="1" t="s">
        <v>978</v>
      </c>
      <c r="I38" s="1" t="s">
        <v>978</v>
      </c>
      <c r="J38" s="1">
        <v>1</v>
      </c>
      <c r="O38" s="1" t="s">
        <v>732</v>
      </c>
      <c r="P38" s="1" t="str">
        <f t="shared" si="5"/>
        <v>KM</v>
      </c>
      <c r="Q38" s="1" t="s">
        <v>313</v>
      </c>
      <c r="R38" s="1" t="str">
        <f t="shared" si="6"/>
        <v>AF</v>
      </c>
      <c r="S38" s="1" t="s">
        <v>638</v>
      </c>
      <c r="T38" s="1" t="str">
        <f t="shared" si="7"/>
        <v>CI</v>
      </c>
      <c r="U38" s="1" t="s">
        <v>559</v>
      </c>
      <c r="V38" s="1" t="str">
        <f t="shared" si="8"/>
        <v>AU</v>
      </c>
    </row>
    <row r="39" spans="2:22" ht="18.600000000000001" customHeight="1" x14ac:dyDescent="0.25">
      <c r="B39" s="1" t="s">
        <v>358</v>
      </c>
      <c r="C39" s="1" t="s">
        <v>566</v>
      </c>
      <c r="D39" s="1" t="s">
        <v>1030</v>
      </c>
      <c r="E39" s="1" t="s">
        <v>642</v>
      </c>
      <c r="F39" s="1" t="s">
        <v>566</v>
      </c>
      <c r="H39" s="1" t="s">
        <v>978</v>
      </c>
      <c r="I39" s="1" t="s">
        <v>978</v>
      </c>
      <c r="J39" s="1">
        <v>1</v>
      </c>
      <c r="M39" s="1">
        <v>1</v>
      </c>
      <c r="O39" s="1" t="s">
        <v>634</v>
      </c>
      <c r="P39" s="1" t="str">
        <f t="shared" si="5"/>
        <v>CG</v>
      </c>
      <c r="Q39" s="1" t="s">
        <v>1130</v>
      </c>
      <c r="R39" s="1" t="str">
        <f t="shared" si="6"/>
        <v>ZA</v>
      </c>
      <c r="S39" s="1" t="s">
        <v>656</v>
      </c>
      <c r="T39" s="1" t="str">
        <f t="shared" si="7"/>
        <v>DK</v>
      </c>
      <c r="U39" s="1" t="s">
        <v>603</v>
      </c>
      <c r="V39" s="1" t="str">
        <f t="shared" si="8"/>
        <v>AT</v>
      </c>
    </row>
    <row r="40" spans="2:22" ht="18.600000000000001" customHeight="1" x14ac:dyDescent="0.25">
      <c r="B40" s="1" t="s">
        <v>363</v>
      </c>
      <c r="C40" s="1" t="s">
        <v>362</v>
      </c>
      <c r="D40" s="1" t="s">
        <v>362</v>
      </c>
      <c r="E40" s="1" t="s">
        <v>362</v>
      </c>
      <c r="F40" s="1" t="s">
        <v>362</v>
      </c>
      <c r="H40" s="1" t="s">
        <v>978</v>
      </c>
      <c r="I40" s="1" t="s">
        <v>978</v>
      </c>
      <c r="J40" s="1">
        <v>1</v>
      </c>
      <c r="M40" s="1">
        <v>1</v>
      </c>
      <c r="O40" s="1" t="s">
        <v>362</v>
      </c>
      <c r="P40" s="1" t="str">
        <f t="shared" si="5"/>
        <v>CR</v>
      </c>
      <c r="Q40" s="1" t="s">
        <v>1006</v>
      </c>
      <c r="R40" s="1" t="str">
        <f t="shared" si="6"/>
        <v>AL</v>
      </c>
      <c r="S40" s="1" t="s">
        <v>658</v>
      </c>
      <c r="T40" s="1" t="str">
        <f t="shared" si="7"/>
        <v>DM</v>
      </c>
      <c r="U40" s="1" t="s">
        <v>607</v>
      </c>
      <c r="V40" s="1" t="str">
        <f t="shared" si="8"/>
        <v>AZ</v>
      </c>
    </row>
    <row r="41" spans="2:22" ht="18.600000000000001" customHeight="1" x14ac:dyDescent="0.25">
      <c r="B41" s="1" t="s">
        <v>367</v>
      </c>
      <c r="C41" s="1" t="s">
        <v>366</v>
      </c>
      <c r="D41" s="1" t="s">
        <v>366</v>
      </c>
      <c r="E41" s="1" t="s">
        <v>643</v>
      </c>
      <c r="F41" s="1" t="s">
        <v>366</v>
      </c>
      <c r="H41" s="1" t="s">
        <v>978</v>
      </c>
      <c r="I41" s="1" t="s">
        <v>978</v>
      </c>
      <c r="J41" s="1">
        <v>1</v>
      </c>
      <c r="M41" s="1">
        <v>1</v>
      </c>
      <c r="O41" s="1" t="s">
        <v>637</v>
      </c>
      <c r="P41" s="1" t="str">
        <f t="shared" si="5"/>
        <v>CI</v>
      </c>
      <c r="Q41" s="1" t="s">
        <v>1034</v>
      </c>
      <c r="R41" s="1" t="str">
        <f t="shared" si="6"/>
        <v>DE</v>
      </c>
      <c r="S41" s="1" t="s">
        <v>660</v>
      </c>
      <c r="T41" s="1" t="str">
        <f t="shared" si="7"/>
        <v>DO</v>
      </c>
      <c r="U41" s="1" t="s">
        <v>326</v>
      </c>
      <c r="V41" s="1" t="str">
        <f t="shared" si="8"/>
        <v>BS</v>
      </c>
    </row>
    <row r="42" spans="2:22" ht="18.600000000000001" customHeight="1" x14ac:dyDescent="0.25">
      <c r="B42" s="1" t="s">
        <v>353</v>
      </c>
      <c r="C42" s="1" t="s">
        <v>564</v>
      </c>
      <c r="D42" s="1" t="s">
        <v>1031</v>
      </c>
      <c r="E42" s="1" t="s">
        <v>644</v>
      </c>
      <c r="F42" s="1" t="s">
        <v>564</v>
      </c>
      <c r="H42" s="1" t="s">
        <v>978</v>
      </c>
      <c r="I42" s="1" t="s">
        <v>978</v>
      </c>
      <c r="J42" s="1">
        <v>1</v>
      </c>
      <c r="M42" s="1">
        <v>1</v>
      </c>
      <c r="O42" s="1" t="s">
        <v>698</v>
      </c>
      <c r="P42" s="1" t="str">
        <f t="shared" si="5"/>
        <v>HR</v>
      </c>
      <c r="Q42" s="1" t="s">
        <v>318</v>
      </c>
      <c r="R42" s="1" t="str">
        <f t="shared" si="6"/>
        <v>AO</v>
      </c>
      <c r="S42" s="1" t="s">
        <v>654</v>
      </c>
      <c r="T42" s="1" t="str">
        <f t="shared" si="7"/>
        <v>DJ</v>
      </c>
      <c r="U42" s="1" t="s">
        <v>618</v>
      </c>
      <c r="V42" s="1" t="str">
        <f t="shared" si="8"/>
        <v>BH</v>
      </c>
    </row>
    <row r="43" spans="2:22" ht="18.600000000000001" customHeight="1" x14ac:dyDescent="0.25">
      <c r="B43" s="1" t="s">
        <v>368</v>
      </c>
      <c r="C43" s="1" t="s">
        <v>645</v>
      </c>
      <c r="D43" s="1" t="s">
        <v>1032</v>
      </c>
      <c r="E43" s="1" t="s">
        <v>646</v>
      </c>
      <c r="F43" s="1" t="s">
        <v>647</v>
      </c>
      <c r="G43" s="1" t="s">
        <v>896</v>
      </c>
      <c r="H43" s="1" t="s">
        <v>979</v>
      </c>
      <c r="I43" s="1" t="s">
        <v>979</v>
      </c>
      <c r="J43" s="1">
        <v>1</v>
      </c>
      <c r="O43" s="1" t="s">
        <v>366</v>
      </c>
      <c r="P43" s="1" t="str">
        <f t="shared" si="5"/>
        <v>CU</v>
      </c>
      <c r="Q43" s="1" t="s">
        <v>1005</v>
      </c>
      <c r="R43" s="1" t="str">
        <f t="shared" si="6"/>
        <v>AG</v>
      </c>
      <c r="S43" s="1" t="s">
        <v>664</v>
      </c>
      <c r="T43" s="1" t="str">
        <f t="shared" si="7"/>
        <v>EC</v>
      </c>
      <c r="U43" s="1" t="s">
        <v>329</v>
      </c>
      <c r="V43" s="1" t="str">
        <f t="shared" si="8"/>
        <v>BD</v>
      </c>
    </row>
    <row r="44" spans="2:22" ht="18.600000000000001" customHeight="1" x14ac:dyDescent="0.25">
      <c r="B44" s="1" t="s">
        <v>369</v>
      </c>
      <c r="C44" s="1" t="s">
        <v>648</v>
      </c>
      <c r="D44" s="1" t="s">
        <v>1033</v>
      </c>
      <c r="E44" s="1" t="s">
        <v>649</v>
      </c>
      <c r="F44" s="1" t="s">
        <v>650</v>
      </c>
      <c r="G44" s="1" t="s">
        <v>895</v>
      </c>
      <c r="H44" s="1" t="s">
        <v>979</v>
      </c>
      <c r="I44" s="1" t="s">
        <v>979</v>
      </c>
      <c r="J44" s="1">
        <v>1</v>
      </c>
      <c r="O44" s="1" t="s">
        <v>645</v>
      </c>
      <c r="P44" s="1" t="str">
        <f t="shared" si="5"/>
        <v>CY</v>
      </c>
      <c r="Q44" s="1" t="s">
        <v>1102</v>
      </c>
      <c r="R44" s="1" t="str">
        <f t="shared" si="6"/>
        <v>SA</v>
      </c>
      <c r="S44" s="1" t="s">
        <v>838</v>
      </c>
      <c r="T44" s="1" t="str">
        <f t="shared" si="7"/>
        <v>SV</v>
      </c>
      <c r="U44" s="1" t="s">
        <v>562</v>
      </c>
      <c r="V44" s="1" t="str">
        <f t="shared" si="8"/>
        <v>BB</v>
      </c>
    </row>
    <row r="45" spans="2:22" ht="18.600000000000001" customHeight="1" x14ac:dyDescent="0.25">
      <c r="B45" s="1" t="s">
        <v>6</v>
      </c>
      <c r="C45" s="1" t="s">
        <v>651</v>
      </c>
      <c r="D45" s="1" t="s">
        <v>1034</v>
      </c>
      <c r="E45" s="1" t="s">
        <v>652</v>
      </c>
      <c r="F45" s="1" t="s">
        <v>653</v>
      </c>
      <c r="H45" s="1" t="s">
        <v>979</v>
      </c>
      <c r="I45" s="1" t="s">
        <v>979</v>
      </c>
      <c r="J45" s="1">
        <v>1</v>
      </c>
      <c r="L45" s="1">
        <v>1</v>
      </c>
      <c r="O45" s="1" t="s">
        <v>648</v>
      </c>
      <c r="P45" s="1" t="str">
        <f t="shared" si="5"/>
        <v>CZ</v>
      </c>
      <c r="Q45" s="1" t="s">
        <v>1008</v>
      </c>
      <c r="R45" s="1" t="str">
        <f t="shared" si="6"/>
        <v>AR</v>
      </c>
      <c r="S45" s="1" t="s">
        <v>670</v>
      </c>
      <c r="T45" s="1" t="str">
        <f t="shared" si="7"/>
        <v>ER</v>
      </c>
      <c r="U45" s="1" t="s">
        <v>628</v>
      </c>
      <c r="V45" s="1" t="str">
        <f t="shared" si="8"/>
        <v>BY</v>
      </c>
    </row>
    <row r="46" spans="2:22" ht="18.600000000000001" customHeight="1" x14ac:dyDescent="0.25">
      <c r="B46" s="1" t="s">
        <v>372</v>
      </c>
      <c r="C46" s="1" t="s">
        <v>371</v>
      </c>
      <c r="D46" s="1" t="s">
        <v>371</v>
      </c>
      <c r="E46" s="1" t="s">
        <v>654</v>
      </c>
      <c r="F46" s="1" t="s">
        <v>371</v>
      </c>
      <c r="H46" s="1" t="s">
        <v>978</v>
      </c>
      <c r="I46" s="1" t="s">
        <v>978</v>
      </c>
      <c r="J46" s="1">
        <v>1</v>
      </c>
      <c r="K46" s="1">
        <v>1</v>
      </c>
      <c r="O46" s="1" t="s">
        <v>962</v>
      </c>
      <c r="P46" s="1" t="str">
        <f t="shared" si="5"/>
        <v>KP</v>
      </c>
      <c r="Q46" s="1" t="s">
        <v>1007</v>
      </c>
      <c r="R46" s="1" t="str">
        <f t="shared" si="6"/>
        <v>AM</v>
      </c>
      <c r="S46" s="1" t="s">
        <v>666</v>
      </c>
      <c r="T46" s="1" t="str">
        <f t="shared" si="7"/>
        <v>EE</v>
      </c>
      <c r="U46" s="1" t="s">
        <v>614</v>
      </c>
      <c r="V46" s="1" t="str">
        <f t="shared" si="8"/>
        <v>BE</v>
      </c>
    </row>
    <row r="47" spans="2:22" ht="18.600000000000001" customHeight="1" x14ac:dyDescent="0.25">
      <c r="B47" s="1" t="s">
        <v>370</v>
      </c>
      <c r="C47" s="1" t="s">
        <v>655</v>
      </c>
      <c r="D47" s="1" t="s">
        <v>1035</v>
      </c>
      <c r="E47" s="1" t="s">
        <v>656</v>
      </c>
      <c r="F47" s="1" t="s">
        <v>657</v>
      </c>
      <c r="H47" s="1" t="s">
        <v>979</v>
      </c>
      <c r="I47" s="1" t="s">
        <v>979</v>
      </c>
      <c r="J47" s="1">
        <v>1</v>
      </c>
      <c r="O47" s="1" t="s">
        <v>953</v>
      </c>
      <c r="P47" s="1" t="str">
        <f t="shared" si="5"/>
        <v>CD</v>
      </c>
      <c r="Q47" s="1" t="s">
        <v>1010</v>
      </c>
      <c r="R47" s="1" t="str">
        <f t="shared" si="6"/>
        <v>AU</v>
      </c>
      <c r="S47" s="1" t="s">
        <v>679</v>
      </c>
      <c r="T47" s="1" t="str">
        <f t="shared" si="7"/>
        <v>FJ</v>
      </c>
      <c r="U47" s="1" t="s">
        <v>629</v>
      </c>
      <c r="V47" s="1" t="str">
        <f t="shared" si="8"/>
        <v>BZ</v>
      </c>
    </row>
    <row r="48" spans="2:22" ht="18.600000000000001" customHeight="1" x14ac:dyDescent="0.25">
      <c r="B48" s="1" t="s">
        <v>373</v>
      </c>
      <c r="C48" s="1" t="s">
        <v>658</v>
      </c>
      <c r="D48" s="1" t="s">
        <v>1036</v>
      </c>
      <c r="E48" s="1" t="s">
        <v>658</v>
      </c>
      <c r="F48" s="1" t="s">
        <v>658</v>
      </c>
      <c r="H48" s="1" t="s">
        <v>978</v>
      </c>
      <c r="I48" s="1" t="s">
        <v>978</v>
      </c>
      <c r="J48" s="1">
        <v>1</v>
      </c>
      <c r="O48" s="1" t="s">
        <v>655</v>
      </c>
      <c r="P48" s="1" t="str">
        <f t="shared" si="5"/>
        <v>DK</v>
      </c>
      <c r="Q48" s="1" t="s">
        <v>1009</v>
      </c>
      <c r="R48" s="1" t="str">
        <f t="shared" si="6"/>
        <v>AT</v>
      </c>
      <c r="S48" s="1" t="s">
        <v>899</v>
      </c>
      <c r="T48" s="1" t="str">
        <f t="shared" si="7"/>
        <v>FI</v>
      </c>
      <c r="U48" s="1" t="s">
        <v>619</v>
      </c>
      <c r="V48" s="1" t="str">
        <f t="shared" si="8"/>
        <v>BJ</v>
      </c>
    </row>
    <row r="49" spans="2:22" ht="18.600000000000001" customHeight="1" x14ac:dyDescent="0.25">
      <c r="B49" s="1" t="s">
        <v>374</v>
      </c>
      <c r="C49" s="1" t="s">
        <v>659</v>
      </c>
      <c r="D49" s="1" t="s">
        <v>1142</v>
      </c>
      <c r="E49" s="1" t="s">
        <v>660</v>
      </c>
      <c r="F49" s="1" t="s">
        <v>567</v>
      </c>
      <c r="H49" s="1" t="s">
        <v>978</v>
      </c>
      <c r="I49" s="1" t="s">
        <v>978</v>
      </c>
      <c r="J49" s="1">
        <v>1</v>
      </c>
      <c r="M49" s="1">
        <v>1</v>
      </c>
      <c r="O49" s="1" t="s">
        <v>371</v>
      </c>
      <c r="P49" s="1" t="str">
        <f t="shared" si="5"/>
        <v>DJ</v>
      </c>
      <c r="Q49" s="1" t="s">
        <v>1011</v>
      </c>
      <c r="R49" s="1" t="str">
        <f t="shared" si="6"/>
        <v>AZ</v>
      </c>
      <c r="S49" s="1" t="s">
        <v>276</v>
      </c>
      <c r="T49" s="1" t="str">
        <f t="shared" si="7"/>
        <v>FR</v>
      </c>
      <c r="U49" s="1" t="s">
        <v>625</v>
      </c>
      <c r="V49" s="1" t="str">
        <f t="shared" si="8"/>
        <v>BT</v>
      </c>
    </row>
    <row r="50" spans="2:22" ht="18.600000000000001" customHeight="1" x14ac:dyDescent="0.25">
      <c r="B50" s="1" t="s">
        <v>316</v>
      </c>
      <c r="C50" s="1" t="s">
        <v>661</v>
      </c>
      <c r="D50" s="1" t="s">
        <v>1037</v>
      </c>
      <c r="E50" s="1" t="s">
        <v>662</v>
      </c>
      <c r="F50" s="1" t="s">
        <v>663</v>
      </c>
      <c r="G50" s="1" t="s">
        <v>897</v>
      </c>
      <c r="H50" s="1" t="s">
        <v>978</v>
      </c>
      <c r="I50" s="1" t="s">
        <v>978</v>
      </c>
      <c r="K50" s="1">
        <v>1</v>
      </c>
      <c r="O50" s="1" t="s">
        <v>658</v>
      </c>
      <c r="P50" s="1" t="str">
        <f t="shared" si="5"/>
        <v>DM</v>
      </c>
      <c r="Q50" s="1" t="s">
        <v>326</v>
      </c>
      <c r="R50" s="1" t="str">
        <f t="shared" si="6"/>
        <v>BS</v>
      </c>
      <c r="S50" s="1" t="s">
        <v>681</v>
      </c>
      <c r="T50" s="1" t="str">
        <f t="shared" si="7"/>
        <v>GA</v>
      </c>
      <c r="U50" s="1" t="s">
        <v>610</v>
      </c>
      <c r="V50" s="1" t="str">
        <f t="shared" si="8"/>
        <v>BA</v>
      </c>
    </row>
    <row r="51" spans="2:22" ht="18.600000000000001" customHeight="1" x14ac:dyDescent="0.25">
      <c r="B51" s="1" t="s">
        <v>375</v>
      </c>
      <c r="C51" s="1" t="s">
        <v>664</v>
      </c>
      <c r="D51" s="1" t="s">
        <v>1038</v>
      </c>
      <c r="E51" s="1" t="s">
        <v>664</v>
      </c>
      <c r="F51" s="1" t="s">
        <v>664</v>
      </c>
      <c r="H51" s="1" t="s">
        <v>978</v>
      </c>
      <c r="I51" s="1" t="s">
        <v>978</v>
      </c>
      <c r="J51" s="1">
        <v>1</v>
      </c>
      <c r="M51" s="1">
        <v>1</v>
      </c>
      <c r="O51" s="1" t="s">
        <v>659</v>
      </c>
      <c r="P51" s="1" t="str">
        <f t="shared" si="5"/>
        <v>DO</v>
      </c>
      <c r="Q51" s="1" t="s">
        <v>1016</v>
      </c>
      <c r="R51" s="1" t="str">
        <f t="shared" si="6"/>
        <v>BH</v>
      </c>
      <c r="S51" s="1" t="s">
        <v>687</v>
      </c>
      <c r="T51" s="1" t="str">
        <f t="shared" si="7"/>
        <v>GM</v>
      </c>
      <c r="U51" s="1" t="s">
        <v>340</v>
      </c>
      <c r="V51" s="1" t="str">
        <f t="shared" si="8"/>
        <v>BW</v>
      </c>
    </row>
    <row r="52" spans="2:22" ht="18.600000000000001" customHeight="1" x14ac:dyDescent="0.25">
      <c r="B52" s="1" t="s">
        <v>380</v>
      </c>
      <c r="C52" s="1" t="s">
        <v>665</v>
      </c>
      <c r="D52" s="1" t="s">
        <v>1039</v>
      </c>
      <c r="E52" s="1" t="s">
        <v>666</v>
      </c>
      <c r="F52" s="1" t="s">
        <v>665</v>
      </c>
      <c r="G52" s="1" t="s">
        <v>570</v>
      </c>
      <c r="H52" s="1" t="s">
        <v>979</v>
      </c>
      <c r="I52" s="1" t="s">
        <v>979</v>
      </c>
      <c r="J52" s="1">
        <v>1</v>
      </c>
      <c r="O52" s="1" t="s">
        <v>664</v>
      </c>
      <c r="P52" s="1" t="str">
        <f t="shared" si="5"/>
        <v>EC</v>
      </c>
      <c r="Q52" s="1" t="s">
        <v>329</v>
      </c>
      <c r="R52" s="1" t="str">
        <f t="shared" si="6"/>
        <v>BD</v>
      </c>
      <c r="S52" s="1" t="s">
        <v>686</v>
      </c>
      <c r="T52" s="1" t="str">
        <f t="shared" si="7"/>
        <v>GE</v>
      </c>
      <c r="U52" s="1" t="s">
        <v>343</v>
      </c>
      <c r="V52" s="1" t="str">
        <f t="shared" si="8"/>
        <v>BN</v>
      </c>
    </row>
    <row r="53" spans="2:22" ht="18.600000000000001" customHeight="1" x14ac:dyDescent="0.25">
      <c r="B53" s="1" t="s">
        <v>376</v>
      </c>
      <c r="C53" s="1" t="s">
        <v>667</v>
      </c>
      <c r="D53" s="1" t="s">
        <v>1040</v>
      </c>
      <c r="E53" s="1" t="s">
        <v>668</v>
      </c>
      <c r="F53" s="1" t="s">
        <v>669</v>
      </c>
      <c r="G53" s="1" t="s">
        <v>568</v>
      </c>
      <c r="H53" s="1" t="s">
        <v>978</v>
      </c>
      <c r="I53" s="1" t="s">
        <v>978</v>
      </c>
      <c r="J53" s="1">
        <v>1</v>
      </c>
      <c r="O53" s="1" t="s">
        <v>667</v>
      </c>
      <c r="P53" s="1" t="str">
        <f t="shared" si="5"/>
        <v>EG</v>
      </c>
      <c r="Q53" s="1" t="s">
        <v>1013</v>
      </c>
      <c r="R53" s="1" t="str">
        <f t="shared" si="6"/>
        <v>BB</v>
      </c>
      <c r="S53" s="1" t="s">
        <v>388</v>
      </c>
      <c r="T53" s="1" t="str">
        <f t="shared" si="7"/>
        <v>GH</v>
      </c>
      <c r="U53" s="1" t="s">
        <v>615</v>
      </c>
      <c r="V53" s="1" t="str">
        <f t="shared" si="8"/>
        <v>BG</v>
      </c>
    </row>
    <row r="54" spans="2:22" ht="18.600000000000001" customHeight="1" x14ac:dyDescent="0.25">
      <c r="B54" s="1" t="s">
        <v>379</v>
      </c>
      <c r="C54" s="1" t="s">
        <v>670</v>
      </c>
      <c r="D54" s="1" t="s">
        <v>1041</v>
      </c>
      <c r="E54" s="1" t="s">
        <v>670</v>
      </c>
      <c r="F54" s="1" t="s">
        <v>670</v>
      </c>
      <c r="H54" s="1" t="s">
        <v>978</v>
      </c>
      <c r="I54" s="1" t="s">
        <v>978</v>
      </c>
      <c r="J54" s="1">
        <v>1</v>
      </c>
      <c r="O54" s="1" t="s">
        <v>838</v>
      </c>
      <c r="P54" s="1" t="str">
        <f t="shared" si="5"/>
        <v>SV</v>
      </c>
      <c r="Q54" s="1" t="s">
        <v>334</v>
      </c>
      <c r="R54" s="1" t="str">
        <f t="shared" si="6"/>
        <v>BZ</v>
      </c>
      <c r="S54" s="1" t="s">
        <v>683</v>
      </c>
      <c r="T54" s="1" t="str">
        <f t="shared" si="7"/>
        <v>GD</v>
      </c>
      <c r="U54" s="1" t="s">
        <v>346</v>
      </c>
      <c r="V54" s="1" t="str">
        <f t="shared" si="8"/>
        <v>BF</v>
      </c>
    </row>
    <row r="55" spans="2:22" ht="18.600000000000001" customHeight="1" x14ac:dyDescent="0.25">
      <c r="B55" s="1" t="s">
        <v>7</v>
      </c>
      <c r="C55" s="1" t="s">
        <v>671</v>
      </c>
      <c r="D55" s="1" t="s">
        <v>1042</v>
      </c>
      <c r="E55" s="1" t="s">
        <v>672</v>
      </c>
      <c r="F55" s="1" t="s">
        <v>569</v>
      </c>
      <c r="H55" s="1" t="s">
        <v>979</v>
      </c>
      <c r="I55" s="1" t="s">
        <v>979</v>
      </c>
      <c r="J55" s="1">
        <v>1</v>
      </c>
      <c r="M55" s="1">
        <v>1</v>
      </c>
      <c r="O55" s="1" t="s">
        <v>689</v>
      </c>
      <c r="P55" s="1" t="str">
        <f t="shared" si="5"/>
        <v>GQ</v>
      </c>
      <c r="Q55" s="1" t="s">
        <v>1021</v>
      </c>
      <c r="R55" s="1" t="str">
        <f t="shared" si="6"/>
        <v>BT</v>
      </c>
      <c r="S55" s="1" t="s">
        <v>693</v>
      </c>
      <c r="T55" s="1" t="str">
        <f t="shared" si="7"/>
        <v>GR</v>
      </c>
      <c r="U55" s="1" t="s">
        <v>348</v>
      </c>
      <c r="V55" s="1" t="str">
        <f t="shared" si="8"/>
        <v>BI</v>
      </c>
    </row>
    <row r="56" spans="2:22" ht="18.600000000000001" customHeight="1" x14ac:dyDescent="0.25">
      <c r="B56" s="1" t="s">
        <v>381</v>
      </c>
      <c r="C56" s="1" t="s">
        <v>673</v>
      </c>
      <c r="D56" s="1" t="s">
        <v>1043</v>
      </c>
      <c r="E56" s="1" t="s">
        <v>674</v>
      </c>
      <c r="F56" s="1" t="s">
        <v>675</v>
      </c>
      <c r="G56" s="1" t="s">
        <v>898</v>
      </c>
      <c r="H56" s="1" t="s">
        <v>978</v>
      </c>
      <c r="I56" s="1" t="s">
        <v>978</v>
      </c>
      <c r="J56" s="1">
        <v>1</v>
      </c>
      <c r="O56" s="1" t="s">
        <v>670</v>
      </c>
      <c r="P56" s="1" t="str">
        <f t="shared" si="5"/>
        <v>ER</v>
      </c>
      <c r="Q56" s="1" t="s">
        <v>1022</v>
      </c>
      <c r="R56" s="1" t="str">
        <f t="shared" si="6"/>
        <v>BY</v>
      </c>
      <c r="S56" s="1" t="s">
        <v>392</v>
      </c>
      <c r="T56" s="1" t="str">
        <f t="shared" si="7"/>
        <v>GT</v>
      </c>
      <c r="U56" s="1" t="s">
        <v>731</v>
      </c>
      <c r="V56" s="1" t="str">
        <f t="shared" si="8"/>
        <v>KH</v>
      </c>
    </row>
    <row r="57" spans="2:22" ht="18.600000000000001" customHeight="1" x14ac:dyDescent="0.25">
      <c r="B57" s="1" t="s">
        <v>383</v>
      </c>
      <c r="C57" s="1" t="s">
        <v>676</v>
      </c>
      <c r="D57" s="1" t="s">
        <v>1044</v>
      </c>
      <c r="E57" s="1" t="s">
        <v>899</v>
      </c>
      <c r="F57" s="1" t="s">
        <v>677</v>
      </c>
      <c r="G57" s="1" t="s">
        <v>571</v>
      </c>
      <c r="H57" s="1" t="s">
        <v>979</v>
      </c>
      <c r="I57" s="1" t="s">
        <v>979</v>
      </c>
      <c r="J57" s="1">
        <v>1</v>
      </c>
      <c r="O57" s="1" t="s">
        <v>665</v>
      </c>
      <c r="P57" s="1" t="str">
        <f t="shared" si="5"/>
        <v>EE</v>
      </c>
      <c r="Q57" s="1" t="s">
        <v>1019</v>
      </c>
      <c r="R57" s="1" t="str">
        <f t="shared" si="6"/>
        <v>BO</v>
      </c>
      <c r="S57" s="1" t="s">
        <v>688</v>
      </c>
      <c r="T57" s="1" t="str">
        <f t="shared" si="7"/>
        <v>GN</v>
      </c>
      <c r="U57" s="1" t="s">
        <v>641</v>
      </c>
      <c r="V57" s="1" t="str">
        <f t="shared" si="8"/>
        <v>CM</v>
      </c>
    </row>
    <row r="58" spans="2:22" ht="18.600000000000001" customHeight="1" x14ac:dyDescent="0.25">
      <c r="B58" s="1" t="s">
        <v>382</v>
      </c>
      <c r="C58" s="1" t="s">
        <v>678</v>
      </c>
      <c r="D58" s="1" t="s">
        <v>1045</v>
      </c>
      <c r="E58" s="1" t="s">
        <v>679</v>
      </c>
      <c r="F58" s="1" t="s">
        <v>678</v>
      </c>
      <c r="H58" s="1" t="s">
        <v>978</v>
      </c>
      <c r="I58" s="1" t="s">
        <v>978</v>
      </c>
      <c r="J58" s="1">
        <v>1</v>
      </c>
      <c r="O58" s="1" t="s">
        <v>673</v>
      </c>
      <c r="P58" s="1" t="str">
        <f t="shared" si="5"/>
        <v>ET</v>
      </c>
      <c r="Q58" s="1" t="s">
        <v>1012</v>
      </c>
      <c r="R58" s="1" t="str">
        <f t="shared" si="6"/>
        <v>BA</v>
      </c>
      <c r="S58" s="1" t="s">
        <v>695</v>
      </c>
      <c r="T58" s="1" t="str">
        <f t="shared" si="7"/>
        <v>GW</v>
      </c>
      <c r="U58" s="1" t="s">
        <v>631</v>
      </c>
      <c r="V58" s="1" t="str">
        <f t="shared" si="8"/>
        <v>CA</v>
      </c>
    </row>
    <row r="59" spans="2:22" ht="18.600000000000001" customHeight="1" x14ac:dyDescent="0.25">
      <c r="B59" s="1" t="s">
        <v>450</v>
      </c>
      <c r="C59" s="1" t="s">
        <v>957</v>
      </c>
      <c r="D59" s="1" t="s">
        <v>449</v>
      </c>
      <c r="E59" s="1" t="s">
        <v>680</v>
      </c>
      <c r="F59" s="1" t="s">
        <v>957</v>
      </c>
      <c r="H59" s="1" t="s">
        <v>978</v>
      </c>
      <c r="I59" s="1" t="s">
        <v>978</v>
      </c>
      <c r="J59" s="1">
        <v>1</v>
      </c>
      <c r="K59" s="1">
        <v>1</v>
      </c>
      <c r="O59" s="1" t="s">
        <v>678</v>
      </c>
      <c r="P59" s="1" t="str">
        <f t="shared" si="5"/>
        <v>FJ</v>
      </c>
      <c r="Q59" s="1" t="s">
        <v>340</v>
      </c>
      <c r="R59" s="1" t="str">
        <f t="shared" si="6"/>
        <v>BW</v>
      </c>
      <c r="S59" s="1" t="s">
        <v>697</v>
      </c>
      <c r="T59" s="1" t="str">
        <f t="shared" si="7"/>
        <v>GY</v>
      </c>
      <c r="U59" s="1" t="s">
        <v>844</v>
      </c>
      <c r="V59" s="1" t="str">
        <f t="shared" si="8"/>
        <v>TD</v>
      </c>
    </row>
    <row r="60" spans="2:22" ht="18.600000000000001" customHeight="1" x14ac:dyDescent="0.25">
      <c r="B60" s="1" t="s">
        <v>5</v>
      </c>
      <c r="C60" s="1" t="s">
        <v>1</v>
      </c>
      <c r="D60" s="1" t="s">
        <v>1</v>
      </c>
      <c r="E60" s="1" t="s">
        <v>276</v>
      </c>
      <c r="F60" s="1" t="s">
        <v>277</v>
      </c>
      <c r="H60" s="1" t="s">
        <v>5</v>
      </c>
      <c r="I60" s="1" t="s">
        <v>5</v>
      </c>
      <c r="K60" s="1">
        <v>1</v>
      </c>
      <c r="O60" s="1" t="s">
        <v>676</v>
      </c>
      <c r="P60" s="1" t="str">
        <f t="shared" si="5"/>
        <v>FI</v>
      </c>
      <c r="Q60" s="1" t="s">
        <v>1020</v>
      </c>
      <c r="R60" s="1" t="str">
        <f t="shared" si="6"/>
        <v>BR</v>
      </c>
      <c r="S60" s="1" t="s">
        <v>701</v>
      </c>
      <c r="T60" s="1" t="str">
        <f t="shared" si="7"/>
        <v>HT</v>
      </c>
      <c r="U60" s="1" t="s">
        <v>650</v>
      </c>
      <c r="V60" s="1" t="str">
        <f t="shared" si="8"/>
        <v>CZ</v>
      </c>
    </row>
    <row r="61" spans="2:22" ht="18.600000000000001" customHeight="1" x14ac:dyDescent="0.25">
      <c r="B61" s="1" t="s">
        <v>385</v>
      </c>
      <c r="C61" s="1" t="s">
        <v>384</v>
      </c>
      <c r="D61" s="1" t="s">
        <v>384</v>
      </c>
      <c r="E61" s="1" t="s">
        <v>681</v>
      </c>
      <c r="F61" s="1" t="s">
        <v>682</v>
      </c>
      <c r="H61" s="1" t="s">
        <v>978</v>
      </c>
      <c r="I61" s="1" t="s">
        <v>978</v>
      </c>
      <c r="K61" s="1">
        <v>1</v>
      </c>
      <c r="O61" s="1" t="s">
        <v>1</v>
      </c>
      <c r="P61" s="1" t="str">
        <f t="shared" si="5"/>
        <v>FR</v>
      </c>
      <c r="Q61" s="1" t="s">
        <v>1018</v>
      </c>
      <c r="R61" s="1" t="str">
        <f t="shared" si="6"/>
        <v>BN</v>
      </c>
      <c r="S61" s="1" t="s">
        <v>398</v>
      </c>
      <c r="T61" s="1" t="str">
        <f t="shared" si="7"/>
        <v>HN</v>
      </c>
      <c r="U61" s="1" t="s">
        <v>647</v>
      </c>
      <c r="V61" s="1" t="str">
        <f t="shared" si="8"/>
        <v>CY</v>
      </c>
    </row>
    <row r="62" spans="2:22" ht="18.600000000000001" customHeight="1" x14ac:dyDescent="0.25">
      <c r="B62" s="1" t="s">
        <v>391</v>
      </c>
      <c r="C62" s="1" t="s">
        <v>683</v>
      </c>
      <c r="D62" s="1" t="s">
        <v>1046</v>
      </c>
      <c r="E62" s="1" t="s">
        <v>683</v>
      </c>
      <c r="F62" s="1" t="s">
        <v>684</v>
      </c>
      <c r="H62" s="1" t="s">
        <v>978</v>
      </c>
      <c r="I62" s="1" t="s">
        <v>978</v>
      </c>
      <c r="J62" s="1">
        <v>1</v>
      </c>
      <c r="O62" s="1" t="s">
        <v>384</v>
      </c>
      <c r="P62" s="1" t="str">
        <f t="shared" si="5"/>
        <v>GA</v>
      </c>
      <c r="Q62" s="1" t="s">
        <v>1015</v>
      </c>
      <c r="R62" s="1" t="str">
        <f t="shared" si="6"/>
        <v>BG</v>
      </c>
      <c r="S62" s="1" t="s">
        <v>1002</v>
      </c>
      <c r="T62" s="1" t="str">
        <f t="shared" si="7"/>
        <v>HK</v>
      </c>
      <c r="U62" s="1" t="s">
        <v>961</v>
      </c>
      <c r="V62" s="1" t="str">
        <f t="shared" si="8"/>
        <v>KM</v>
      </c>
    </row>
    <row r="63" spans="2:22" ht="18.600000000000001" customHeight="1" x14ac:dyDescent="0.25">
      <c r="B63" s="1" t="s">
        <v>387</v>
      </c>
      <c r="C63" s="1" t="s">
        <v>685</v>
      </c>
      <c r="D63" s="1" t="s">
        <v>1047</v>
      </c>
      <c r="E63" s="1" t="s">
        <v>686</v>
      </c>
      <c r="F63" s="1" t="s">
        <v>685</v>
      </c>
      <c r="G63" s="1" t="s">
        <v>902</v>
      </c>
      <c r="H63" s="1" t="s">
        <v>978</v>
      </c>
      <c r="I63" s="1" t="s">
        <v>978</v>
      </c>
      <c r="J63" s="1">
        <v>1</v>
      </c>
      <c r="O63" s="1" t="s">
        <v>687</v>
      </c>
      <c r="P63" s="1" t="str">
        <f t="shared" si="5"/>
        <v>GM</v>
      </c>
      <c r="Q63" s="1" t="s">
        <v>1067</v>
      </c>
      <c r="R63" s="1" t="str">
        <f t="shared" si="6"/>
        <v>KH</v>
      </c>
      <c r="S63" s="1" t="s">
        <v>1137</v>
      </c>
      <c r="T63" s="1" t="str">
        <f t="shared" si="7"/>
        <v>IN</v>
      </c>
      <c r="U63" s="1" t="s">
        <v>637</v>
      </c>
      <c r="V63" s="1" t="str">
        <f t="shared" si="8"/>
        <v>CI</v>
      </c>
    </row>
    <row r="64" spans="2:22" ht="18.600000000000001" customHeight="1" x14ac:dyDescent="0.25">
      <c r="B64" s="1" t="s">
        <v>389</v>
      </c>
      <c r="C64" s="1" t="s">
        <v>388</v>
      </c>
      <c r="D64" s="1" t="s">
        <v>388</v>
      </c>
      <c r="E64" s="1" t="s">
        <v>388</v>
      </c>
      <c r="F64" s="1" t="s">
        <v>388</v>
      </c>
      <c r="H64" s="1" t="s">
        <v>978</v>
      </c>
      <c r="I64" s="1" t="s">
        <v>978</v>
      </c>
      <c r="J64" s="1">
        <v>1</v>
      </c>
      <c r="O64" s="1" t="s">
        <v>685</v>
      </c>
      <c r="P64" s="1" t="str">
        <f t="shared" si="5"/>
        <v>GE</v>
      </c>
      <c r="Q64" s="1" t="s">
        <v>1031</v>
      </c>
      <c r="R64" s="1" t="str">
        <f t="shared" si="6"/>
        <v>CV</v>
      </c>
      <c r="S64" s="1" t="s">
        <v>707</v>
      </c>
      <c r="T64" s="1" t="str">
        <f t="shared" si="7"/>
        <v>ID</v>
      </c>
      <c r="U64" s="1" t="s">
        <v>700</v>
      </c>
      <c r="V64" s="1" t="str">
        <f t="shared" si="8"/>
        <v>HR</v>
      </c>
    </row>
    <row r="65" spans="2:22" ht="18.600000000000001" customHeight="1" x14ac:dyDescent="0.25">
      <c r="B65" s="1" t="s">
        <v>386</v>
      </c>
      <c r="C65" s="1" t="s">
        <v>687</v>
      </c>
      <c r="D65" s="1" t="s">
        <v>1048</v>
      </c>
      <c r="E65" s="1" t="s">
        <v>687</v>
      </c>
      <c r="F65" s="1" t="s">
        <v>687</v>
      </c>
      <c r="H65" s="1" t="s">
        <v>978</v>
      </c>
      <c r="I65" s="1" t="s">
        <v>978</v>
      </c>
      <c r="J65" s="1">
        <v>1</v>
      </c>
      <c r="O65" s="1" t="s">
        <v>651</v>
      </c>
      <c r="P65" s="1" t="str">
        <f t="shared" si="5"/>
        <v>DE</v>
      </c>
      <c r="Q65" s="1" t="s">
        <v>1027</v>
      </c>
      <c r="R65" s="1" t="str">
        <f t="shared" si="6"/>
        <v>CL</v>
      </c>
      <c r="S65" s="1" t="s">
        <v>405</v>
      </c>
      <c r="T65" s="1" t="str">
        <f t="shared" si="7"/>
        <v>IQ</v>
      </c>
      <c r="U65" s="1" t="s">
        <v>657</v>
      </c>
      <c r="V65" s="1" t="str">
        <f t="shared" si="8"/>
        <v>DK</v>
      </c>
    </row>
    <row r="66" spans="2:22" ht="18.600000000000001" customHeight="1" x14ac:dyDescent="0.25">
      <c r="B66" s="1" t="s">
        <v>394</v>
      </c>
      <c r="C66" s="1" t="s">
        <v>688</v>
      </c>
      <c r="D66" s="1" t="s">
        <v>1049</v>
      </c>
      <c r="E66" s="1" t="s">
        <v>688</v>
      </c>
      <c r="F66" s="1" t="s">
        <v>688</v>
      </c>
      <c r="H66" s="1" t="s">
        <v>978</v>
      </c>
      <c r="I66" s="1" t="s">
        <v>978</v>
      </c>
      <c r="K66" s="1">
        <v>1</v>
      </c>
      <c r="O66" s="1" t="s">
        <v>388</v>
      </c>
      <c r="P66" s="1" t="str">
        <f t="shared" ref="P66:P97" si="9">INDEX($B:$B,MATCH(O66,C:C,0),1)</f>
        <v>GH</v>
      </c>
      <c r="Q66" s="1" t="s">
        <v>1032</v>
      </c>
      <c r="R66" s="1" t="str">
        <f t="shared" ref="R66:R97" si="10">INDEX($B:$B,MATCH(Q66,D:D,0),1)</f>
        <v>CY</v>
      </c>
      <c r="S66" s="1" t="s">
        <v>959</v>
      </c>
      <c r="T66" s="1" t="str">
        <f t="shared" ref="T66:T97" si="11">INDEX($B:$B,MATCH(S66,E:E,0),1)</f>
        <v>IR</v>
      </c>
      <c r="U66" s="1" t="s">
        <v>371</v>
      </c>
      <c r="V66" s="1" t="str">
        <f t="shared" ref="V66:V97" si="12">INDEX($B:$B,MATCH(U66,F:F,0),1)</f>
        <v>DJ</v>
      </c>
    </row>
    <row r="67" spans="2:22" ht="18.600000000000001" customHeight="1" x14ac:dyDescent="0.25">
      <c r="B67" s="1" t="s">
        <v>378</v>
      </c>
      <c r="C67" s="1" t="s">
        <v>689</v>
      </c>
      <c r="D67" s="1" t="s">
        <v>1050</v>
      </c>
      <c r="E67" s="1" t="s">
        <v>690</v>
      </c>
      <c r="F67" s="1" t="s">
        <v>691</v>
      </c>
      <c r="H67" s="1" t="s">
        <v>978</v>
      </c>
      <c r="I67" s="1" t="s">
        <v>978</v>
      </c>
      <c r="J67" s="1">
        <v>1</v>
      </c>
      <c r="M67" s="1">
        <v>1</v>
      </c>
      <c r="O67" s="1" t="s">
        <v>692</v>
      </c>
      <c r="P67" s="1" t="str">
        <f t="shared" si="9"/>
        <v>GR</v>
      </c>
      <c r="Q67" s="1" t="s">
        <v>1030</v>
      </c>
      <c r="R67" s="1" t="str">
        <f t="shared" si="10"/>
        <v>CO</v>
      </c>
      <c r="S67" s="1" t="s">
        <v>709</v>
      </c>
      <c r="T67" s="1" t="str">
        <f t="shared" si="11"/>
        <v>IE</v>
      </c>
      <c r="U67" s="1" t="s">
        <v>658</v>
      </c>
      <c r="V67" s="1" t="str">
        <f t="shared" si="12"/>
        <v>DM</v>
      </c>
    </row>
    <row r="68" spans="2:22" ht="18.600000000000001" customHeight="1" x14ac:dyDescent="0.25">
      <c r="B68" s="1" t="s">
        <v>390</v>
      </c>
      <c r="C68" s="1" t="s">
        <v>692</v>
      </c>
      <c r="D68" s="1" t="s">
        <v>1051</v>
      </c>
      <c r="E68" s="1" t="s">
        <v>693</v>
      </c>
      <c r="F68" s="1" t="s">
        <v>694</v>
      </c>
      <c r="G68" s="1" t="s">
        <v>903</v>
      </c>
      <c r="H68" s="1" t="s">
        <v>979</v>
      </c>
      <c r="I68" s="1" t="s">
        <v>979</v>
      </c>
      <c r="J68" s="1">
        <v>1</v>
      </c>
      <c r="O68" s="1" t="s">
        <v>683</v>
      </c>
      <c r="P68" s="1" t="str">
        <f t="shared" si="9"/>
        <v>GD</v>
      </c>
      <c r="Q68" s="1" t="s">
        <v>1070</v>
      </c>
      <c r="R68" s="1" t="str">
        <f t="shared" si="10"/>
        <v>KP</v>
      </c>
      <c r="S68" s="1" t="s">
        <v>714</v>
      </c>
      <c r="T68" s="1" t="str">
        <f t="shared" si="11"/>
        <v>IS</v>
      </c>
      <c r="U68" s="1" t="s">
        <v>669</v>
      </c>
      <c r="V68" s="1" t="str">
        <f t="shared" si="12"/>
        <v>EG</v>
      </c>
    </row>
    <row r="69" spans="2:22" ht="18.600000000000001" customHeight="1" x14ac:dyDescent="0.25">
      <c r="B69" s="1" t="s">
        <v>393</v>
      </c>
      <c r="C69" s="1" t="s">
        <v>392</v>
      </c>
      <c r="D69" s="1" t="s">
        <v>392</v>
      </c>
      <c r="E69" s="1" t="s">
        <v>392</v>
      </c>
      <c r="F69" s="1" t="s">
        <v>392</v>
      </c>
      <c r="H69" s="1" t="s">
        <v>978</v>
      </c>
      <c r="I69" s="1" t="s">
        <v>978</v>
      </c>
      <c r="J69" s="1">
        <v>1</v>
      </c>
      <c r="M69" s="1">
        <v>1</v>
      </c>
      <c r="O69" s="1" t="s">
        <v>392</v>
      </c>
      <c r="P69" s="1" t="str">
        <f t="shared" si="9"/>
        <v>GT</v>
      </c>
      <c r="Q69" s="1" t="s">
        <v>1071</v>
      </c>
      <c r="R69" s="1" t="str">
        <f t="shared" si="10"/>
        <v>KR</v>
      </c>
      <c r="S69" s="1" t="s">
        <v>711</v>
      </c>
      <c r="T69" s="1" t="str">
        <f t="shared" si="11"/>
        <v>IL</v>
      </c>
      <c r="U69" s="1" t="s">
        <v>952</v>
      </c>
      <c r="V69" s="1" t="str">
        <f t="shared" si="12"/>
        <v>AE</v>
      </c>
    </row>
    <row r="70" spans="2:22" ht="18.600000000000001" customHeight="1" x14ac:dyDescent="0.25">
      <c r="B70" s="1" t="s">
        <v>395</v>
      </c>
      <c r="C70" s="1" t="s">
        <v>695</v>
      </c>
      <c r="D70" s="1" t="s">
        <v>1052</v>
      </c>
      <c r="E70" s="1" t="s">
        <v>695</v>
      </c>
      <c r="F70" s="1" t="s">
        <v>696</v>
      </c>
      <c r="H70" s="1" t="s">
        <v>978</v>
      </c>
      <c r="I70" s="1" t="s">
        <v>978</v>
      </c>
      <c r="J70" s="1">
        <v>1</v>
      </c>
      <c r="M70" s="1">
        <v>1</v>
      </c>
      <c r="O70" s="1" t="s">
        <v>688</v>
      </c>
      <c r="P70" s="1" t="str">
        <f t="shared" si="9"/>
        <v>GN</v>
      </c>
      <c r="Q70" s="1" t="s">
        <v>362</v>
      </c>
      <c r="R70" s="1" t="str">
        <f t="shared" si="10"/>
        <v>CR</v>
      </c>
      <c r="S70" s="1" t="s">
        <v>717</v>
      </c>
      <c r="T70" s="1" t="str">
        <f t="shared" si="11"/>
        <v>IT</v>
      </c>
      <c r="U70" s="1" t="s">
        <v>670</v>
      </c>
      <c r="V70" s="1" t="str">
        <f t="shared" si="12"/>
        <v>ER</v>
      </c>
    </row>
    <row r="71" spans="2:22" ht="18.600000000000001" customHeight="1" x14ac:dyDescent="0.25">
      <c r="B71" s="1" t="s">
        <v>396</v>
      </c>
      <c r="C71" s="1" t="s">
        <v>697</v>
      </c>
      <c r="D71" s="1" t="s">
        <v>697</v>
      </c>
      <c r="E71" s="1" t="s">
        <v>697</v>
      </c>
      <c r="F71" s="1" t="s">
        <v>697</v>
      </c>
      <c r="H71" s="1" t="s">
        <v>978</v>
      </c>
      <c r="I71" s="1" t="s">
        <v>978</v>
      </c>
      <c r="J71" s="1">
        <v>1</v>
      </c>
      <c r="O71" s="1" t="s">
        <v>695</v>
      </c>
      <c r="P71" s="1" t="str">
        <f t="shared" si="9"/>
        <v>GW</v>
      </c>
      <c r="Q71" s="1" t="s">
        <v>1053</v>
      </c>
      <c r="R71" s="1" t="str">
        <f t="shared" si="10"/>
        <v>HR</v>
      </c>
      <c r="S71" s="1" t="s">
        <v>719</v>
      </c>
      <c r="T71" s="1" t="str">
        <f t="shared" si="11"/>
        <v>JM</v>
      </c>
      <c r="U71" s="1" t="s">
        <v>828</v>
      </c>
      <c r="V71" s="1" t="str">
        <f t="shared" si="12"/>
        <v>SK</v>
      </c>
    </row>
    <row r="72" spans="2:22" ht="18.600000000000001" customHeight="1" x14ac:dyDescent="0.25">
      <c r="B72" s="1" t="s">
        <v>1001</v>
      </c>
      <c r="C72" s="1" t="s">
        <v>1002</v>
      </c>
      <c r="D72" s="1" t="s">
        <v>1002</v>
      </c>
      <c r="E72" s="1" t="s">
        <v>1002</v>
      </c>
      <c r="F72" s="1" t="s">
        <v>1002</v>
      </c>
      <c r="H72" s="1" t="s">
        <v>978</v>
      </c>
      <c r="I72" s="1" t="s">
        <v>978</v>
      </c>
      <c r="J72" s="1">
        <v>1</v>
      </c>
      <c r="O72" s="1" t="s">
        <v>697</v>
      </c>
      <c r="P72" s="1" t="str">
        <f t="shared" si="9"/>
        <v>GY</v>
      </c>
      <c r="Q72" s="1" t="s">
        <v>366</v>
      </c>
      <c r="R72" s="1" t="str">
        <f t="shared" si="10"/>
        <v>CU</v>
      </c>
      <c r="S72" s="1" t="s">
        <v>723</v>
      </c>
      <c r="T72" s="1" t="str">
        <f t="shared" si="11"/>
        <v>JP</v>
      </c>
      <c r="U72" s="1" t="s">
        <v>825</v>
      </c>
      <c r="V72" s="1" t="str">
        <f t="shared" si="12"/>
        <v>SI</v>
      </c>
    </row>
    <row r="73" spans="2:22" ht="18.600000000000001" customHeight="1" x14ac:dyDescent="0.25">
      <c r="B73" s="1" t="s">
        <v>399</v>
      </c>
      <c r="C73" s="1" t="s">
        <v>398</v>
      </c>
      <c r="D73" s="1" t="s">
        <v>398</v>
      </c>
      <c r="E73" s="1" t="s">
        <v>398</v>
      </c>
      <c r="F73" s="1" t="s">
        <v>398</v>
      </c>
      <c r="H73" s="1" t="s">
        <v>978</v>
      </c>
      <c r="I73" s="1" t="s">
        <v>978</v>
      </c>
      <c r="J73" s="1">
        <v>1</v>
      </c>
      <c r="M73" s="1">
        <v>1</v>
      </c>
      <c r="O73" s="1" t="s">
        <v>701</v>
      </c>
      <c r="P73" s="1" t="str">
        <f t="shared" si="9"/>
        <v>HT</v>
      </c>
      <c r="Q73" s="1" t="s">
        <v>1035</v>
      </c>
      <c r="R73" s="1" t="str">
        <f t="shared" si="10"/>
        <v>DK</v>
      </c>
      <c r="S73" s="1" t="s">
        <v>876</v>
      </c>
      <c r="T73" s="1" t="str">
        <f t="shared" si="11"/>
        <v>YE</v>
      </c>
      <c r="U73" s="1" t="s">
        <v>973</v>
      </c>
      <c r="V73" s="1" t="str">
        <f t="shared" si="12"/>
        <v>US</v>
      </c>
    </row>
    <row r="74" spans="2:22" ht="18.600000000000001" customHeight="1" x14ac:dyDescent="0.25">
      <c r="B74" s="1" t="s">
        <v>365</v>
      </c>
      <c r="C74" s="1" t="s">
        <v>698</v>
      </c>
      <c r="D74" s="1" t="s">
        <v>1053</v>
      </c>
      <c r="E74" s="1" t="s">
        <v>699</v>
      </c>
      <c r="F74" s="1" t="s">
        <v>700</v>
      </c>
      <c r="G74" s="1" t="s">
        <v>904</v>
      </c>
      <c r="H74" s="1" t="s">
        <v>979</v>
      </c>
      <c r="I74" s="1" t="s">
        <v>979</v>
      </c>
      <c r="J74" s="1">
        <v>1</v>
      </c>
      <c r="O74" s="1" t="s">
        <v>398</v>
      </c>
      <c r="P74" s="1" t="str">
        <f t="shared" si="9"/>
        <v>HN</v>
      </c>
      <c r="Q74" s="1" t="s">
        <v>1036</v>
      </c>
      <c r="R74" s="1" t="str">
        <f t="shared" si="10"/>
        <v>DM</v>
      </c>
      <c r="S74" s="1" t="s">
        <v>721</v>
      </c>
      <c r="T74" s="1" t="str">
        <f t="shared" si="11"/>
        <v>JO</v>
      </c>
      <c r="U74" s="1" t="s">
        <v>665</v>
      </c>
      <c r="V74" s="1" t="str">
        <f t="shared" si="12"/>
        <v>EE</v>
      </c>
    </row>
    <row r="75" spans="2:22" ht="18.600000000000001" customHeight="1" x14ac:dyDescent="0.25">
      <c r="B75" s="1" t="s">
        <v>397</v>
      </c>
      <c r="C75" s="1" t="s">
        <v>701</v>
      </c>
      <c r="D75" s="1" t="s">
        <v>1054</v>
      </c>
      <c r="E75" s="1" t="s">
        <v>701</v>
      </c>
      <c r="F75" s="1" t="s">
        <v>702</v>
      </c>
      <c r="H75" s="1" t="s">
        <v>978</v>
      </c>
      <c r="I75" s="1" t="s">
        <v>978</v>
      </c>
      <c r="K75" s="1">
        <v>1</v>
      </c>
      <c r="O75" s="1" t="s">
        <v>1002</v>
      </c>
      <c r="P75" s="1" t="str">
        <f t="shared" si="9"/>
        <v>HK</v>
      </c>
      <c r="Q75" s="1" t="s">
        <v>1040</v>
      </c>
      <c r="R75" s="1" t="str">
        <f t="shared" si="10"/>
        <v>EG</v>
      </c>
      <c r="S75" s="1" t="s">
        <v>730</v>
      </c>
      <c r="T75" s="1" t="str">
        <f t="shared" si="11"/>
        <v>KH</v>
      </c>
      <c r="U75" s="1" t="s">
        <v>675</v>
      </c>
      <c r="V75" s="1" t="str">
        <f t="shared" si="12"/>
        <v>ET</v>
      </c>
    </row>
    <row r="76" spans="2:22" ht="18.600000000000001" customHeight="1" x14ac:dyDescent="0.25">
      <c r="B76" s="1" t="s">
        <v>400</v>
      </c>
      <c r="C76" s="1" t="s">
        <v>703</v>
      </c>
      <c r="D76" s="1" t="s">
        <v>1055</v>
      </c>
      <c r="E76" s="1" t="s">
        <v>704</v>
      </c>
      <c r="F76" s="1" t="s">
        <v>705</v>
      </c>
      <c r="G76" s="1" t="s">
        <v>572</v>
      </c>
      <c r="H76" s="1" t="s">
        <v>979</v>
      </c>
      <c r="I76" s="1" t="s">
        <v>979</v>
      </c>
      <c r="J76" s="1">
        <v>1</v>
      </c>
      <c r="O76" s="1" t="s">
        <v>703</v>
      </c>
      <c r="P76" s="1" t="str">
        <f t="shared" si="9"/>
        <v>HU</v>
      </c>
      <c r="Q76" s="1" t="s">
        <v>1004</v>
      </c>
      <c r="R76" s="1" t="str">
        <f t="shared" si="10"/>
        <v>AE</v>
      </c>
      <c r="S76" s="1" t="s">
        <v>640</v>
      </c>
      <c r="T76" s="1" t="str">
        <f t="shared" si="11"/>
        <v>CM</v>
      </c>
      <c r="U76" s="1" t="s">
        <v>950</v>
      </c>
      <c r="V76" s="1" t="str">
        <f t="shared" si="12"/>
        <v>RU</v>
      </c>
    </row>
    <row r="77" spans="2:22" ht="18.600000000000001" customHeight="1" x14ac:dyDescent="0.25">
      <c r="B77" s="1" t="s">
        <v>403</v>
      </c>
      <c r="C77" s="1" t="s">
        <v>706</v>
      </c>
      <c r="D77" s="1" t="s">
        <v>1056</v>
      </c>
      <c r="E77" s="1" t="s">
        <v>707</v>
      </c>
      <c r="F77" s="1" t="s">
        <v>706</v>
      </c>
      <c r="H77" s="1" t="s">
        <v>978</v>
      </c>
      <c r="I77" s="1" t="s">
        <v>978</v>
      </c>
      <c r="J77" s="1">
        <v>1</v>
      </c>
      <c r="O77" s="1" t="s">
        <v>713</v>
      </c>
      <c r="P77" s="1" t="str">
        <f t="shared" si="9"/>
        <v>IS</v>
      </c>
      <c r="Q77" s="1" t="s">
        <v>1038</v>
      </c>
      <c r="R77" s="1" t="str">
        <f t="shared" si="10"/>
        <v>EC</v>
      </c>
      <c r="S77" s="1" t="s">
        <v>630</v>
      </c>
      <c r="T77" s="1" t="str">
        <f t="shared" si="11"/>
        <v>CA</v>
      </c>
      <c r="U77" s="1" t="s">
        <v>678</v>
      </c>
      <c r="V77" s="1" t="str">
        <f t="shared" si="12"/>
        <v>FJ</v>
      </c>
    </row>
    <row r="78" spans="2:22" ht="18.600000000000001" customHeight="1" x14ac:dyDescent="0.25">
      <c r="B78" s="1" t="s">
        <v>407</v>
      </c>
      <c r="C78" s="1" t="s">
        <v>708</v>
      </c>
      <c r="D78" s="1" t="s">
        <v>1057</v>
      </c>
      <c r="E78" s="1" t="s">
        <v>709</v>
      </c>
      <c r="F78" s="1" t="s">
        <v>710</v>
      </c>
      <c r="H78" s="1" t="s">
        <v>979</v>
      </c>
      <c r="I78" s="1" t="s">
        <v>979</v>
      </c>
      <c r="J78" s="1">
        <v>1</v>
      </c>
      <c r="O78" s="1" t="s">
        <v>1136</v>
      </c>
      <c r="P78" s="1" t="str">
        <f t="shared" si="9"/>
        <v>IN</v>
      </c>
      <c r="Q78" s="1" t="s">
        <v>1041</v>
      </c>
      <c r="R78" s="1" t="str">
        <f t="shared" si="10"/>
        <v>ER</v>
      </c>
      <c r="S78" s="1" t="s">
        <v>644</v>
      </c>
      <c r="T78" s="1" t="str">
        <f t="shared" si="11"/>
        <v>CV</v>
      </c>
      <c r="U78" s="1" t="s">
        <v>677</v>
      </c>
      <c r="V78" s="1" t="str">
        <f t="shared" si="12"/>
        <v>FI</v>
      </c>
    </row>
    <row r="79" spans="2:22" ht="18.600000000000001" customHeight="1" x14ac:dyDescent="0.25">
      <c r="B79" s="1" t="s">
        <v>408</v>
      </c>
      <c r="C79" s="1" t="s">
        <v>711</v>
      </c>
      <c r="D79" s="1" t="s">
        <v>1058</v>
      </c>
      <c r="E79" s="1" t="s">
        <v>711</v>
      </c>
      <c r="F79" s="1" t="s">
        <v>711</v>
      </c>
      <c r="G79" s="1" t="s">
        <v>905</v>
      </c>
      <c r="H79" s="1" t="s">
        <v>978</v>
      </c>
      <c r="I79" s="1" t="s">
        <v>978</v>
      </c>
      <c r="J79" s="1">
        <v>1</v>
      </c>
      <c r="O79" s="1" t="s">
        <v>706</v>
      </c>
      <c r="P79" s="1" t="str">
        <f t="shared" si="9"/>
        <v>ID</v>
      </c>
      <c r="Q79" s="1" t="s">
        <v>1042</v>
      </c>
      <c r="R79" s="1" t="str">
        <f t="shared" si="10"/>
        <v>ES</v>
      </c>
      <c r="S79" s="1" t="s">
        <v>738</v>
      </c>
      <c r="T79" s="1" t="str">
        <f t="shared" si="11"/>
        <v>KZ</v>
      </c>
      <c r="U79" s="1" t="s">
        <v>277</v>
      </c>
      <c r="V79" s="1" t="str">
        <f t="shared" si="12"/>
        <v>FR</v>
      </c>
    </row>
    <row r="80" spans="2:22" ht="18.600000000000001" customHeight="1" x14ac:dyDescent="0.25">
      <c r="B80" s="1" t="s">
        <v>402</v>
      </c>
      <c r="C80" s="1" t="s">
        <v>1136</v>
      </c>
      <c r="D80" s="1" t="s">
        <v>1059</v>
      </c>
      <c r="E80" s="1" t="s">
        <v>1137</v>
      </c>
      <c r="F80" s="1" t="s">
        <v>1138</v>
      </c>
      <c r="H80" s="1" t="s">
        <v>978</v>
      </c>
      <c r="I80" s="1" t="s">
        <v>978</v>
      </c>
      <c r="J80" s="1">
        <v>1</v>
      </c>
      <c r="O80" s="1" t="s">
        <v>712</v>
      </c>
      <c r="P80" s="1" t="str">
        <f t="shared" si="9"/>
        <v>IQ</v>
      </c>
      <c r="Q80" s="1" t="s">
        <v>1039</v>
      </c>
      <c r="R80" s="1" t="str">
        <f t="shared" si="10"/>
        <v>EE</v>
      </c>
      <c r="S80" s="1" t="s">
        <v>801</v>
      </c>
      <c r="T80" s="1" t="str">
        <f t="shared" si="11"/>
        <v>QA</v>
      </c>
      <c r="U80" s="1" t="s">
        <v>682</v>
      </c>
      <c r="V80" s="1" t="str">
        <f t="shared" si="12"/>
        <v>GA</v>
      </c>
    </row>
    <row r="81" spans="2:22" ht="18.600000000000001" customHeight="1" x14ac:dyDescent="0.25">
      <c r="B81" s="1" t="s">
        <v>406</v>
      </c>
      <c r="C81" s="1" t="s">
        <v>712</v>
      </c>
      <c r="D81" s="1" t="s">
        <v>405</v>
      </c>
      <c r="E81" s="1" t="s">
        <v>405</v>
      </c>
      <c r="F81" s="1" t="s">
        <v>712</v>
      </c>
      <c r="G81" s="1" t="s">
        <v>906</v>
      </c>
      <c r="H81" s="1" t="s">
        <v>978</v>
      </c>
      <c r="I81" s="1" t="s">
        <v>978</v>
      </c>
      <c r="J81" s="1">
        <v>1</v>
      </c>
      <c r="O81" s="1" t="s">
        <v>708</v>
      </c>
      <c r="P81" s="1" t="str">
        <f t="shared" si="9"/>
        <v>IE</v>
      </c>
      <c r="Q81" s="1" t="s">
        <v>1126</v>
      </c>
      <c r="R81" s="1" t="str">
        <f t="shared" si="10"/>
        <v>US</v>
      </c>
      <c r="S81" s="1" t="s">
        <v>725</v>
      </c>
      <c r="T81" s="1" t="str">
        <f t="shared" si="11"/>
        <v>KE</v>
      </c>
      <c r="U81" s="1" t="s">
        <v>687</v>
      </c>
      <c r="V81" s="1" t="str">
        <f t="shared" si="12"/>
        <v>GM</v>
      </c>
    </row>
    <row r="82" spans="2:22" ht="18.600000000000001" customHeight="1" x14ac:dyDescent="0.25">
      <c r="B82" s="1" t="s">
        <v>404</v>
      </c>
      <c r="C82" s="1" t="s">
        <v>958</v>
      </c>
      <c r="D82" s="1" t="s">
        <v>1060</v>
      </c>
      <c r="E82" s="1" t="s">
        <v>959</v>
      </c>
      <c r="F82" s="1" t="s">
        <v>960</v>
      </c>
      <c r="G82" s="1" t="s">
        <v>907</v>
      </c>
      <c r="H82" s="1" t="s">
        <v>978</v>
      </c>
      <c r="I82" s="1" t="s">
        <v>978</v>
      </c>
      <c r="J82" s="1">
        <v>1</v>
      </c>
      <c r="O82" s="1" t="s">
        <v>958</v>
      </c>
      <c r="P82" s="1" t="str">
        <f t="shared" si="9"/>
        <v>IR</v>
      </c>
      <c r="Q82" s="1" t="s">
        <v>1043</v>
      </c>
      <c r="R82" s="1" t="str">
        <f t="shared" si="10"/>
        <v>ET</v>
      </c>
      <c r="S82" s="1" t="s">
        <v>727</v>
      </c>
      <c r="T82" s="1" t="str">
        <f t="shared" si="11"/>
        <v>KG</v>
      </c>
      <c r="U82" s="1" t="s">
        <v>685</v>
      </c>
      <c r="V82" s="1" t="str">
        <f t="shared" si="12"/>
        <v>GE</v>
      </c>
    </row>
    <row r="83" spans="2:22" ht="18.600000000000001" customHeight="1" x14ac:dyDescent="0.25">
      <c r="B83" s="1" t="s">
        <v>401</v>
      </c>
      <c r="C83" s="1" t="s">
        <v>713</v>
      </c>
      <c r="D83" s="1" t="s">
        <v>1061</v>
      </c>
      <c r="E83" s="1" t="s">
        <v>714</v>
      </c>
      <c r="F83" s="1" t="s">
        <v>715</v>
      </c>
      <c r="G83" s="1" t="s">
        <v>573</v>
      </c>
      <c r="H83" s="1" t="s">
        <v>977</v>
      </c>
      <c r="I83" s="1" t="s">
        <v>979</v>
      </c>
      <c r="J83" s="1">
        <v>1</v>
      </c>
      <c r="O83" s="1" t="s">
        <v>711</v>
      </c>
      <c r="P83" s="1" t="str">
        <f t="shared" si="9"/>
        <v>IL</v>
      </c>
      <c r="Q83" s="1" t="s">
        <v>1045</v>
      </c>
      <c r="R83" s="1" t="str">
        <f t="shared" si="10"/>
        <v>FJ</v>
      </c>
      <c r="S83" s="1" t="s">
        <v>417</v>
      </c>
      <c r="T83" s="1" t="str">
        <f t="shared" si="11"/>
        <v>KI</v>
      </c>
      <c r="U83" s="1" t="s">
        <v>388</v>
      </c>
      <c r="V83" s="1" t="str">
        <f t="shared" si="12"/>
        <v>GH</v>
      </c>
    </row>
    <row r="84" spans="2:22" ht="18.600000000000001" customHeight="1" x14ac:dyDescent="0.25">
      <c r="B84" s="1" t="s">
        <v>409</v>
      </c>
      <c r="C84" s="1" t="s">
        <v>716</v>
      </c>
      <c r="D84" s="1" t="s">
        <v>1062</v>
      </c>
      <c r="E84" s="1" t="s">
        <v>717</v>
      </c>
      <c r="F84" s="1" t="s">
        <v>574</v>
      </c>
      <c r="G84" s="1" t="s">
        <v>574</v>
      </c>
      <c r="H84" s="1" t="s">
        <v>979</v>
      </c>
      <c r="I84" s="1" t="s">
        <v>979</v>
      </c>
      <c r="J84" s="1">
        <v>1</v>
      </c>
      <c r="O84" s="1" t="s">
        <v>716</v>
      </c>
      <c r="P84" s="1" t="str">
        <f t="shared" si="9"/>
        <v>IT</v>
      </c>
      <c r="Q84" s="1" t="s">
        <v>1044</v>
      </c>
      <c r="R84" s="1" t="str">
        <f t="shared" si="10"/>
        <v>FI</v>
      </c>
      <c r="S84" s="1" t="s">
        <v>642</v>
      </c>
      <c r="T84" s="1" t="str">
        <f t="shared" si="11"/>
        <v>CO</v>
      </c>
      <c r="U84" s="1" t="s">
        <v>684</v>
      </c>
      <c r="V84" s="1" t="str">
        <f t="shared" si="12"/>
        <v>GD</v>
      </c>
    </row>
    <row r="85" spans="2:22" ht="18.600000000000001" customHeight="1" x14ac:dyDescent="0.25">
      <c r="B85" s="1" t="s">
        <v>410</v>
      </c>
      <c r="C85" s="1" t="s">
        <v>718</v>
      </c>
      <c r="D85" s="1" t="s">
        <v>1063</v>
      </c>
      <c r="E85" s="1" t="s">
        <v>719</v>
      </c>
      <c r="F85" s="1" t="s">
        <v>718</v>
      </c>
      <c r="H85" s="1" t="s">
        <v>978</v>
      </c>
      <c r="I85" s="1" t="s">
        <v>978</v>
      </c>
      <c r="J85" s="1">
        <v>1</v>
      </c>
      <c r="O85" s="1" t="s">
        <v>718</v>
      </c>
      <c r="P85" s="1" t="str">
        <f t="shared" si="9"/>
        <v>JM</v>
      </c>
      <c r="Q85" s="1" t="s">
        <v>1048</v>
      </c>
      <c r="R85" s="1" t="str">
        <f t="shared" si="10"/>
        <v>GM</v>
      </c>
      <c r="S85" s="1" t="s">
        <v>733</v>
      </c>
      <c r="T85" s="1" t="str">
        <f t="shared" si="11"/>
        <v>KM</v>
      </c>
      <c r="U85" s="1" t="s">
        <v>694</v>
      </c>
      <c r="V85" s="1" t="str">
        <f t="shared" si="12"/>
        <v>GR</v>
      </c>
    </row>
    <row r="86" spans="2:22" ht="18.600000000000001" customHeight="1" x14ac:dyDescent="0.25">
      <c r="B86" s="1" t="s">
        <v>412</v>
      </c>
      <c r="C86" s="1" t="s">
        <v>720</v>
      </c>
      <c r="D86" s="1" t="s">
        <v>1064</v>
      </c>
      <c r="E86" s="1" t="s">
        <v>721</v>
      </c>
      <c r="F86" s="1" t="s">
        <v>722</v>
      </c>
      <c r="G86" s="1" t="s">
        <v>908</v>
      </c>
      <c r="H86" s="1" t="s">
        <v>978</v>
      </c>
      <c r="I86" s="1" t="s">
        <v>978</v>
      </c>
      <c r="J86" s="1">
        <v>1</v>
      </c>
      <c r="O86" s="1" t="s">
        <v>723</v>
      </c>
      <c r="P86" s="1" t="str">
        <f t="shared" si="9"/>
        <v>JP</v>
      </c>
      <c r="Q86" s="1" t="s">
        <v>1047</v>
      </c>
      <c r="R86" s="1" t="str">
        <f t="shared" si="10"/>
        <v>GE</v>
      </c>
      <c r="S86" s="1" t="s">
        <v>954</v>
      </c>
      <c r="T86" s="1" t="str">
        <f t="shared" si="11"/>
        <v>CD</v>
      </c>
      <c r="U86" s="1" t="s">
        <v>688</v>
      </c>
      <c r="V86" s="1" t="str">
        <f t="shared" si="12"/>
        <v>GN</v>
      </c>
    </row>
    <row r="87" spans="2:22" ht="18.600000000000001" customHeight="1" x14ac:dyDescent="0.25">
      <c r="B87" s="1" t="s">
        <v>411</v>
      </c>
      <c r="C87" s="1" t="s">
        <v>723</v>
      </c>
      <c r="D87" s="1" t="s">
        <v>1065</v>
      </c>
      <c r="E87" s="1" t="s">
        <v>723</v>
      </c>
      <c r="F87" s="1" t="s">
        <v>724</v>
      </c>
      <c r="G87" s="1" t="s">
        <v>909</v>
      </c>
      <c r="H87" s="1" t="s">
        <v>978</v>
      </c>
      <c r="I87" s="1" t="s">
        <v>978</v>
      </c>
      <c r="J87" s="1">
        <v>1</v>
      </c>
      <c r="O87" s="1" t="s">
        <v>720</v>
      </c>
      <c r="P87" s="1" t="str">
        <f t="shared" si="9"/>
        <v>JO</v>
      </c>
      <c r="Q87" s="1" t="s">
        <v>388</v>
      </c>
      <c r="R87" s="1" t="str">
        <f t="shared" si="10"/>
        <v>GH</v>
      </c>
      <c r="S87" s="1" t="s">
        <v>956</v>
      </c>
      <c r="T87" s="1" t="str">
        <f t="shared" si="11"/>
        <v>CG</v>
      </c>
      <c r="U87" s="1" t="s">
        <v>697</v>
      </c>
      <c r="V87" s="1" t="str">
        <f t="shared" si="12"/>
        <v>GY</v>
      </c>
    </row>
    <row r="88" spans="2:22" ht="18.600000000000001" customHeight="1" x14ac:dyDescent="0.25">
      <c r="B88" s="1" t="s">
        <v>416</v>
      </c>
      <c r="C88" s="1" t="s">
        <v>415</v>
      </c>
      <c r="D88" s="1" t="s">
        <v>415</v>
      </c>
      <c r="E88" s="1" t="s">
        <v>725</v>
      </c>
      <c r="F88" s="1" t="s">
        <v>415</v>
      </c>
      <c r="H88" s="1" t="s">
        <v>978</v>
      </c>
      <c r="I88" s="1" t="s">
        <v>978</v>
      </c>
      <c r="J88" s="1">
        <v>1</v>
      </c>
      <c r="O88" s="1" t="s">
        <v>413</v>
      </c>
      <c r="P88" s="1" t="str">
        <f t="shared" si="9"/>
        <v>KZ</v>
      </c>
      <c r="Q88" s="1" t="s">
        <v>1051</v>
      </c>
      <c r="R88" s="1" t="str">
        <f t="shared" si="10"/>
        <v>GR</v>
      </c>
      <c r="S88" s="1" t="s">
        <v>965</v>
      </c>
      <c r="T88" s="1" t="str">
        <f t="shared" si="11"/>
        <v>KR</v>
      </c>
      <c r="U88" s="1" t="s">
        <v>702</v>
      </c>
      <c r="V88" s="1" t="str">
        <f t="shared" si="12"/>
        <v>HT</v>
      </c>
    </row>
    <row r="89" spans="2:22" ht="18.600000000000001" customHeight="1" x14ac:dyDescent="0.25">
      <c r="B89" s="1" t="s">
        <v>422</v>
      </c>
      <c r="C89" s="1" t="s">
        <v>726</v>
      </c>
      <c r="D89" s="1" t="s">
        <v>1066</v>
      </c>
      <c r="E89" s="1" t="s">
        <v>727</v>
      </c>
      <c r="F89" s="1" t="s">
        <v>728</v>
      </c>
      <c r="G89" s="1" t="s">
        <v>910</v>
      </c>
      <c r="H89" s="1" t="s">
        <v>978</v>
      </c>
      <c r="I89" s="1" t="s">
        <v>978</v>
      </c>
      <c r="J89" s="1">
        <v>1</v>
      </c>
      <c r="O89" s="1" t="s">
        <v>415</v>
      </c>
      <c r="P89" s="1" t="str">
        <f t="shared" si="9"/>
        <v>KE</v>
      </c>
      <c r="Q89" s="1" t="s">
        <v>1046</v>
      </c>
      <c r="R89" s="1" t="str">
        <f t="shared" si="10"/>
        <v>GD</v>
      </c>
      <c r="S89" s="1" t="s">
        <v>736</v>
      </c>
      <c r="T89" s="1" t="str">
        <f t="shared" si="11"/>
        <v>KP</v>
      </c>
      <c r="U89" s="1" t="s">
        <v>1002</v>
      </c>
      <c r="V89" s="1" t="str">
        <f t="shared" si="12"/>
        <v>HK</v>
      </c>
    </row>
    <row r="90" spans="2:22" ht="18.600000000000001" customHeight="1" x14ac:dyDescent="0.25">
      <c r="B90" s="1" t="s">
        <v>350</v>
      </c>
      <c r="C90" s="1" t="s">
        <v>729</v>
      </c>
      <c r="D90" s="1" t="s">
        <v>1067</v>
      </c>
      <c r="E90" s="1" t="s">
        <v>730</v>
      </c>
      <c r="F90" s="1" t="s">
        <v>731</v>
      </c>
      <c r="G90" s="1" t="s">
        <v>911</v>
      </c>
      <c r="H90" s="1" t="s">
        <v>978</v>
      </c>
      <c r="I90" s="1" t="s">
        <v>978</v>
      </c>
      <c r="J90" s="1">
        <v>1</v>
      </c>
      <c r="O90" s="1" t="s">
        <v>417</v>
      </c>
      <c r="P90" s="1" t="str">
        <f t="shared" si="9"/>
        <v>KI</v>
      </c>
      <c r="Q90" s="1" t="s">
        <v>392</v>
      </c>
      <c r="R90" s="1" t="str">
        <f t="shared" si="10"/>
        <v>GT</v>
      </c>
      <c r="S90" s="1" t="s">
        <v>699</v>
      </c>
      <c r="T90" s="1" t="str">
        <f t="shared" si="11"/>
        <v>HR</v>
      </c>
      <c r="U90" s="1" t="s">
        <v>705</v>
      </c>
      <c r="V90" s="1" t="str">
        <f t="shared" si="12"/>
        <v>HU</v>
      </c>
    </row>
    <row r="91" spans="2:22" ht="18.600000000000001" customHeight="1" x14ac:dyDescent="0.25">
      <c r="B91" s="1" t="s">
        <v>418</v>
      </c>
      <c r="C91" s="1" t="s">
        <v>417</v>
      </c>
      <c r="D91" s="1" t="s">
        <v>417</v>
      </c>
      <c r="E91" s="1" t="s">
        <v>417</v>
      </c>
      <c r="F91" s="1" t="s">
        <v>417</v>
      </c>
      <c r="H91" s="1" t="s">
        <v>978</v>
      </c>
      <c r="I91" s="1" t="s">
        <v>978</v>
      </c>
      <c r="J91" s="1">
        <v>1</v>
      </c>
      <c r="O91" s="1" t="s">
        <v>737</v>
      </c>
      <c r="P91" s="1" t="str">
        <f t="shared" si="9"/>
        <v>KW</v>
      </c>
      <c r="Q91" s="1" t="s">
        <v>1050</v>
      </c>
      <c r="R91" s="1" t="str">
        <f t="shared" si="10"/>
        <v>GQ</v>
      </c>
      <c r="S91" s="1" t="s">
        <v>643</v>
      </c>
      <c r="T91" s="1" t="str">
        <f t="shared" si="11"/>
        <v>CU</v>
      </c>
      <c r="U91" s="1" t="s">
        <v>706</v>
      </c>
      <c r="V91" s="1" t="str">
        <f t="shared" si="12"/>
        <v>ID</v>
      </c>
    </row>
    <row r="92" spans="2:22" ht="18.600000000000001" customHeight="1" x14ac:dyDescent="0.25">
      <c r="B92" s="1" t="s">
        <v>359</v>
      </c>
      <c r="C92" s="1" t="s">
        <v>732</v>
      </c>
      <c r="D92" s="1" t="s">
        <v>1068</v>
      </c>
      <c r="E92" s="1" t="s">
        <v>733</v>
      </c>
      <c r="F92" s="1" t="s">
        <v>961</v>
      </c>
      <c r="H92" s="1" t="s">
        <v>978</v>
      </c>
      <c r="I92" s="1" t="s">
        <v>978</v>
      </c>
      <c r="K92" s="1">
        <v>1</v>
      </c>
      <c r="O92" s="1" t="s">
        <v>726</v>
      </c>
      <c r="P92" s="1" t="str">
        <f t="shared" si="9"/>
        <v>KG</v>
      </c>
      <c r="Q92" s="1" t="s">
        <v>1052</v>
      </c>
      <c r="R92" s="1" t="str">
        <f t="shared" si="10"/>
        <v>GW</v>
      </c>
      <c r="S92" s="1" t="s">
        <v>737</v>
      </c>
      <c r="T92" s="1" t="str">
        <f t="shared" si="11"/>
        <v>KW</v>
      </c>
      <c r="U92" s="1" t="s">
        <v>712</v>
      </c>
      <c r="V92" s="1" t="str">
        <f t="shared" si="12"/>
        <v>IQ</v>
      </c>
    </row>
    <row r="93" spans="2:22" ht="18.600000000000001" customHeight="1" x14ac:dyDescent="0.25">
      <c r="B93" s="1" t="s">
        <v>496</v>
      </c>
      <c r="C93" s="1" t="s">
        <v>585</v>
      </c>
      <c r="D93" s="1" t="s">
        <v>1069</v>
      </c>
      <c r="E93" s="1" t="s">
        <v>734</v>
      </c>
      <c r="F93" s="1" t="s">
        <v>735</v>
      </c>
      <c r="G93" s="1" t="s">
        <v>585</v>
      </c>
      <c r="H93" s="1" t="s">
        <v>978</v>
      </c>
      <c r="I93" s="1" t="s">
        <v>978</v>
      </c>
      <c r="J93" s="1">
        <v>1</v>
      </c>
      <c r="O93" s="1" t="s">
        <v>740</v>
      </c>
      <c r="P93" s="1" t="str">
        <f t="shared" si="9"/>
        <v>LA</v>
      </c>
      <c r="Q93" s="1" t="s">
        <v>697</v>
      </c>
      <c r="R93" s="1" t="str">
        <f t="shared" si="10"/>
        <v>GY</v>
      </c>
      <c r="S93" s="1" t="s">
        <v>741</v>
      </c>
      <c r="T93" s="1" t="str">
        <f t="shared" si="11"/>
        <v>LA</v>
      </c>
      <c r="U93" s="1" t="s">
        <v>710</v>
      </c>
      <c r="V93" s="1" t="str">
        <f t="shared" si="12"/>
        <v>IE</v>
      </c>
    </row>
    <row r="94" spans="2:22" ht="18.600000000000001" customHeight="1" x14ac:dyDescent="0.25">
      <c r="B94" s="1" t="s">
        <v>419</v>
      </c>
      <c r="C94" s="1" t="s">
        <v>962</v>
      </c>
      <c r="D94" s="1" t="s">
        <v>1070</v>
      </c>
      <c r="E94" s="1" t="s">
        <v>736</v>
      </c>
      <c r="F94" s="1" t="s">
        <v>963</v>
      </c>
      <c r="G94" s="1" t="s">
        <v>912</v>
      </c>
      <c r="H94" s="1" t="s">
        <v>978</v>
      </c>
      <c r="I94" s="1" t="s">
        <v>978</v>
      </c>
      <c r="J94" s="1">
        <v>1</v>
      </c>
      <c r="O94" s="1" t="s">
        <v>754</v>
      </c>
      <c r="P94" s="1" t="str">
        <f t="shared" si="9"/>
        <v>LV</v>
      </c>
      <c r="Q94" s="1" t="s">
        <v>398</v>
      </c>
      <c r="R94" s="1" t="str">
        <f t="shared" si="10"/>
        <v>HN</v>
      </c>
      <c r="S94" s="1" t="s">
        <v>426</v>
      </c>
      <c r="T94" s="1" t="str">
        <f t="shared" si="11"/>
        <v>LS</v>
      </c>
      <c r="U94" s="1" t="s">
        <v>715</v>
      </c>
      <c r="V94" s="1" t="str">
        <f t="shared" si="12"/>
        <v>IS</v>
      </c>
    </row>
    <row r="95" spans="2:22" ht="18.600000000000001" customHeight="1" x14ac:dyDescent="0.25">
      <c r="B95" s="1" t="s">
        <v>420</v>
      </c>
      <c r="C95" s="1" t="s">
        <v>964</v>
      </c>
      <c r="D95" s="1" t="s">
        <v>1071</v>
      </c>
      <c r="E95" s="1" t="s">
        <v>965</v>
      </c>
      <c r="F95" s="1" t="s">
        <v>966</v>
      </c>
      <c r="G95" s="1" t="s">
        <v>913</v>
      </c>
      <c r="H95" s="1" t="s">
        <v>978</v>
      </c>
      <c r="I95" s="1" t="s">
        <v>978</v>
      </c>
      <c r="J95" s="1">
        <v>1</v>
      </c>
      <c r="O95" s="1" t="s">
        <v>742</v>
      </c>
      <c r="P95" s="1" t="str">
        <f t="shared" si="9"/>
        <v>LB</v>
      </c>
      <c r="Q95" s="1" t="s">
        <v>1002</v>
      </c>
      <c r="R95" s="1" t="str">
        <f t="shared" si="10"/>
        <v>HK</v>
      </c>
      <c r="S95" s="1" t="s">
        <v>755</v>
      </c>
      <c r="T95" s="1" t="str">
        <f t="shared" si="11"/>
        <v>LV</v>
      </c>
      <c r="U95" s="1" t="s">
        <v>970</v>
      </c>
      <c r="V95" s="1" t="str">
        <f t="shared" si="12"/>
        <v>MH</v>
      </c>
    </row>
    <row r="96" spans="2:22" ht="18.600000000000001" customHeight="1" x14ac:dyDescent="0.25">
      <c r="B96" s="1" t="s">
        <v>421</v>
      </c>
      <c r="C96" s="1" t="s">
        <v>737</v>
      </c>
      <c r="D96" s="1" t="s">
        <v>1072</v>
      </c>
      <c r="E96" s="1" t="s">
        <v>737</v>
      </c>
      <c r="F96" s="1" t="s">
        <v>737</v>
      </c>
      <c r="G96" s="1" t="s">
        <v>914</v>
      </c>
      <c r="H96" s="1" t="s">
        <v>978</v>
      </c>
      <c r="I96" s="1" t="s">
        <v>978</v>
      </c>
      <c r="J96" s="1">
        <v>1</v>
      </c>
      <c r="O96" s="1" t="s">
        <v>426</v>
      </c>
      <c r="P96" s="1" t="str">
        <f t="shared" si="9"/>
        <v>LS</v>
      </c>
      <c r="Q96" s="1" t="s">
        <v>1055</v>
      </c>
      <c r="R96" s="1" t="str">
        <f t="shared" si="10"/>
        <v>HU</v>
      </c>
      <c r="S96" s="1" t="s">
        <v>743</v>
      </c>
      <c r="T96" s="1" t="str">
        <f t="shared" si="11"/>
        <v>LB</v>
      </c>
      <c r="U96" s="1" t="s">
        <v>711</v>
      </c>
      <c r="V96" s="1" t="str">
        <f t="shared" si="12"/>
        <v>IL</v>
      </c>
    </row>
    <row r="97" spans="2:22" ht="18.600000000000001" customHeight="1" x14ac:dyDescent="0.25">
      <c r="B97" s="1" t="s">
        <v>414</v>
      </c>
      <c r="C97" s="1" t="s">
        <v>413</v>
      </c>
      <c r="D97" s="1" t="s">
        <v>413</v>
      </c>
      <c r="E97" s="1" t="s">
        <v>738</v>
      </c>
      <c r="F97" s="1" t="s">
        <v>739</v>
      </c>
      <c r="G97" s="1" t="s">
        <v>915</v>
      </c>
      <c r="H97" s="1" t="s">
        <v>978</v>
      </c>
      <c r="I97" s="1" t="s">
        <v>978</v>
      </c>
      <c r="J97" s="1">
        <v>1</v>
      </c>
      <c r="O97" s="1" t="s">
        <v>748</v>
      </c>
      <c r="P97" s="1" t="str">
        <f t="shared" si="9"/>
        <v>LR</v>
      </c>
      <c r="Q97" s="1" t="s">
        <v>1082</v>
      </c>
      <c r="R97" s="1" t="str">
        <f t="shared" si="10"/>
        <v>MH</v>
      </c>
      <c r="S97" s="1" t="s">
        <v>748</v>
      </c>
      <c r="T97" s="1" t="str">
        <f t="shared" si="11"/>
        <v>LR</v>
      </c>
      <c r="U97" s="1" t="s">
        <v>574</v>
      </c>
      <c r="V97" s="1" t="str">
        <f t="shared" si="12"/>
        <v>IT</v>
      </c>
    </row>
    <row r="98" spans="2:22" ht="18.600000000000001" customHeight="1" x14ac:dyDescent="0.25">
      <c r="B98" s="1" t="s">
        <v>423</v>
      </c>
      <c r="C98" s="1" t="s">
        <v>740</v>
      </c>
      <c r="D98" s="1" t="s">
        <v>1073</v>
      </c>
      <c r="E98" s="1" t="s">
        <v>741</v>
      </c>
      <c r="F98" s="1" t="s">
        <v>967</v>
      </c>
      <c r="G98" s="1" t="s">
        <v>916</v>
      </c>
      <c r="H98" s="1" t="s">
        <v>978</v>
      </c>
      <c r="I98" s="1" t="s">
        <v>978</v>
      </c>
      <c r="J98" s="1">
        <v>1</v>
      </c>
      <c r="O98" s="1" t="s">
        <v>757</v>
      </c>
      <c r="P98" s="1" t="str">
        <f t="shared" ref="P98:P129" si="13">INDEX($B:$B,MATCH(O98,C:C,0),1)</f>
        <v>LY</v>
      </c>
      <c r="Q98" s="1" t="s">
        <v>1056</v>
      </c>
      <c r="R98" s="1" t="str">
        <f t="shared" ref="R98:R129" si="14">INDEX($B:$B,MATCH(Q98,D:D,0),1)</f>
        <v>ID</v>
      </c>
      <c r="S98" s="1" t="s">
        <v>758</v>
      </c>
      <c r="T98" s="1" t="str">
        <f t="shared" ref="T98:T129" si="15">INDEX($B:$B,MATCH(S98,E:E,0),1)</f>
        <v>LY</v>
      </c>
      <c r="U98" s="1" t="s">
        <v>718</v>
      </c>
      <c r="V98" s="1" t="str">
        <f t="shared" ref="V98:V129" si="16">INDEX($B:$B,MATCH(U98,F:F,0),1)</f>
        <v>JM</v>
      </c>
    </row>
    <row r="99" spans="2:22" ht="18.600000000000001" customHeight="1" x14ac:dyDescent="0.25">
      <c r="B99" s="1" t="s">
        <v>425</v>
      </c>
      <c r="C99" s="1" t="s">
        <v>742</v>
      </c>
      <c r="D99" s="1" t="s">
        <v>1074</v>
      </c>
      <c r="E99" s="1" t="s">
        <v>743</v>
      </c>
      <c r="F99" s="1" t="s">
        <v>744</v>
      </c>
      <c r="G99" s="1" t="s">
        <v>917</v>
      </c>
      <c r="H99" s="1" t="s">
        <v>978</v>
      </c>
      <c r="I99" s="1" t="s">
        <v>978</v>
      </c>
      <c r="J99" s="1">
        <v>1</v>
      </c>
      <c r="K99" s="1">
        <v>1</v>
      </c>
      <c r="O99" s="1" t="s">
        <v>430</v>
      </c>
      <c r="P99" s="1" t="str">
        <f t="shared" si="13"/>
        <v>LI</v>
      </c>
      <c r="Q99" s="1" t="s">
        <v>405</v>
      </c>
      <c r="R99" s="1" t="str">
        <f t="shared" si="14"/>
        <v>IQ</v>
      </c>
      <c r="S99" s="1" t="s">
        <v>750</v>
      </c>
      <c r="T99" s="1" t="str">
        <f t="shared" si="15"/>
        <v>LT</v>
      </c>
      <c r="U99" s="1" t="s">
        <v>724</v>
      </c>
      <c r="V99" s="1" t="str">
        <f t="shared" si="16"/>
        <v>JP</v>
      </c>
    </row>
    <row r="100" spans="2:22" ht="18.600000000000001" customHeight="1" x14ac:dyDescent="0.25">
      <c r="B100" s="1" t="s">
        <v>497</v>
      </c>
      <c r="C100" s="1" t="s">
        <v>745</v>
      </c>
      <c r="D100" s="1" t="s">
        <v>1075</v>
      </c>
      <c r="E100" s="1" t="s">
        <v>746</v>
      </c>
      <c r="F100" s="1" t="s">
        <v>747</v>
      </c>
      <c r="H100" s="1" t="s">
        <v>978</v>
      </c>
      <c r="I100" s="1" t="s">
        <v>978</v>
      </c>
      <c r="J100" s="1">
        <v>1</v>
      </c>
      <c r="O100" s="1" t="s">
        <v>749</v>
      </c>
      <c r="P100" s="1" t="str">
        <f t="shared" si="13"/>
        <v>LT</v>
      </c>
      <c r="Q100" s="1" t="s">
        <v>1060</v>
      </c>
      <c r="R100" s="1" t="str">
        <f t="shared" si="14"/>
        <v>IR</v>
      </c>
      <c r="S100" s="1" t="s">
        <v>752</v>
      </c>
      <c r="T100" s="1" t="str">
        <f t="shared" si="15"/>
        <v>LU</v>
      </c>
      <c r="U100" s="1" t="s">
        <v>722</v>
      </c>
      <c r="V100" s="1" t="str">
        <f t="shared" si="16"/>
        <v>JO</v>
      </c>
    </row>
    <row r="101" spans="2:22" ht="18.600000000000001" customHeight="1" x14ac:dyDescent="0.25">
      <c r="B101" s="1" t="s">
        <v>431</v>
      </c>
      <c r="C101" s="1" t="s">
        <v>430</v>
      </c>
      <c r="D101" s="1" t="s">
        <v>430</v>
      </c>
      <c r="E101" s="1" t="s">
        <v>430</v>
      </c>
      <c r="F101" s="1" t="s">
        <v>430</v>
      </c>
      <c r="H101" s="1" t="s">
        <v>977</v>
      </c>
      <c r="I101" s="1" t="s">
        <v>979</v>
      </c>
      <c r="J101" s="1">
        <v>1</v>
      </c>
      <c r="L101" s="1">
        <v>1</v>
      </c>
      <c r="O101" s="1" t="s">
        <v>433</v>
      </c>
      <c r="P101" s="1" t="str">
        <f t="shared" si="13"/>
        <v>LU</v>
      </c>
      <c r="Q101" s="1" t="s">
        <v>1057</v>
      </c>
      <c r="R101" s="1" t="str">
        <f t="shared" si="14"/>
        <v>IE</v>
      </c>
      <c r="S101" s="1" t="s">
        <v>765</v>
      </c>
      <c r="T101" s="1" t="str">
        <f t="shared" si="15"/>
        <v>MG</v>
      </c>
      <c r="U101" s="1" t="s">
        <v>739</v>
      </c>
      <c r="V101" s="1" t="str">
        <f t="shared" si="16"/>
        <v>KZ</v>
      </c>
    </row>
    <row r="102" spans="2:22" ht="18.600000000000001" customHeight="1" x14ac:dyDescent="0.25">
      <c r="B102" s="1" t="s">
        <v>517</v>
      </c>
      <c r="C102" s="1" t="s">
        <v>516</v>
      </c>
      <c r="D102" s="1" t="s">
        <v>516</v>
      </c>
      <c r="E102" s="1" t="s">
        <v>516</v>
      </c>
      <c r="F102" s="1" t="s">
        <v>516</v>
      </c>
      <c r="H102" s="1" t="s">
        <v>978</v>
      </c>
      <c r="I102" s="1" t="s">
        <v>978</v>
      </c>
      <c r="J102" s="1">
        <v>1</v>
      </c>
      <c r="O102" s="1" t="s">
        <v>436</v>
      </c>
      <c r="P102" s="1" t="str">
        <f t="shared" si="13"/>
        <v>MG</v>
      </c>
      <c r="Q102" s="1" t="s">
        <v>1061</v>
      </c>
      <c r="R102" s="1" t="str">
        <f t="shared" si="14"/>
        <v>IS</v>
      </c>
      <c r="S102" s="1" t="s">
        <v>438</v>
      </c>
      <c r="T102" s="1" t="str">
        <f t="shared" si="15"/>
        <v>MW</v>
      </c>
      <c r="U102" s="1" t="s">
        <v>415</v>
      </c>
      <c r="V102" s="1" t="str">
        <f t="shared" si="16"/>
        <v>KE</v>
      </c>
    </row>
    <row r="103" spans="2:22" ht="18.600000000000001" customHeight="1" x14ac:dyDescent="0.25">
      <c r="B103" s="1" t="s">
        <v>428</v>
      </c>
      <c r="C103" s="1" t="s">
        <v>748</v>
      </c>
      <c r="D103" s="1" t="s">
        <v>748</v>
      </c>
      <c r="E103" s="1" t="s">
        <v>748</v>
      </c>
      <c r="F103" s="1" t="s">
        <v>748</v>
      </c>
      <c r="H103" s="1" t="s">
        <v>978</v>
      </c>
      <c r="I103" s="1" t="s">
        <v>978</v>
      </c>
      <c r="J103" s="1">
        <v>1</v>
      </c>
      <c r="O103" s="1" t="s">
        <v>438</v>
      </c>
      <c r="P103" s="1" t="str">
        <f t="shared" si="13"/>
        <v>MW</v>
      </c>
      <c r="Q103" s="1" t="s">
        <v>1058</v>
      </c>
      <c r="R103" s="1" t="str">
        <f t="shared" si="14"/>
        <v>IL</v>
      </c>
      <c r="S103" s="1" t="s">
        <v>577</v>
      </c>
      <c r="T103" s="1" t="str">
        <f t="shared" si="15"/>
        <v>MY</v>
      </c>
      <c r="U103" s="1" t="s">
        <v>728</v>
      </c>
      <c r="V103" s="1" t="str">
        <f t="shared" si="16"/>
        <v>KG</v>
      </c>
    </row>
    <row r="104" spans="2:22" ht="18.600000000000001" customHeight="1" x14ac:dyDescent="0.25">
      <c r="B104" s="1" t="s">
        <v>427</v>
      </c>
      <c r="C104" s="1" t="s">
        <v>426</v>
      </c>
      <c r="D104" s="1" t="s">
        <v>426</v>
      </c>
      <c r="E104" s="1" t="s">
        <v>426</v>
      </c>
      <c r="F104" s="1" t="s">
        <v>426</v>
      </c>
      <c r="H104" s="1" t="s">
        <v>978</v>
      </c>
      <c r="I104" s="1" t="s">
        <v>978</v>
      </c>
      <c r="J104" s="1">
        <v>1</v>
      </c>
      <c r="O104" s="1" t="s">
        <v>577</v>
      </c>
      <c r="P104" s="1" t="str">
        <f t="shared" si="13"/>
        <v>MY</v>
      </c>
      <c r="Q104" s="1" t="s">
        <v>1062</v>
      </c>
      <c r="R104" s="1" t="str">
        <f t="shared" si="14"/>
        <v>IT</v>
      </c>
      <c r="S104" s="1" t="s">
        <v>775</v>
      </c>
      <c r="T104" s="1" t="str">
        <f t="shared" si="15"/>
        <v>MV</v>
      </c>
      <c r="U104" s="1" t="s">
        <v>417</v>
      </c>
      <c r="V104" s="1" t="str">
        <f t="shared" si="16"/>
        <v>KI</v>
      </c>
    </row>
    <row r="105" spans="2:22" ht="18.600000000000001" customHeight="1" x14ac:dyDescent="0.25">
      <c r="B105" s="1" t="s">
        <v>432</v>
      </c>
      <c r="C105" s="1" t="s">
        <v>749</v>
      </c>
      <c r="D105" s="1" t="s">
        <v>1076</v>
      </c>
      <c r="E105" s="1" t="s">
        <v>750</v>
      </c>
      <c r="F105" s="1" t="s">
        <v>751</v>
      </c>
      <c r="G105" s="1" t="s">
        <v>918</v>
      </c>
      <c r="H105" s="1" t="s">
        <v>979</v>
      </c>
      <c r="I105" s="1" t="s">
        <v>979</v>
      </c>
      <c r="J105" s="1">
        <v>1</v>
      </c>
      <c r="O105" s="1" t="s">
        <v>441</v>
      </c>
      <c r="P105" s="1" t="str">
        <f t="shared" si="13"/>
        <v>MV</v>
      </c>
      <c r="Q105" s="1" t="s">
        <v>1063</v>
      </c>
      <c r="R105" s="1" t="str">
        <f t="shared" si="14"/>
        <v>JM</v>
      </c>
      <c r="S105" s="1" t="s">
        <v>443</v>
      </c>
      <c r="T105" s="1" t="str">
        <f t="shared" si="15"/>
        <v>ML</v>
      </c>
      <c r="U105" s="1" t="s">
        <v>737</v>
      </c>
      <c r="V105" s="1" t="str">
        <f t="shared" si="16"/>
        <v>KW</v>
      </c>
    </row>
    <row r="106" spans="2:22" ht="18.600000000000001" customHeight="1" x14ac:dyDescent="0.25">
      <c r="B106" s="1" t="s">
        <v>434</v>
      </c>
      <c r="C106" s="1" t="s">
        <v>433</v>
      </c>
      <c r="D106" s="1" t="s">
        <v>433</v>
      </c>
      <c r="E106" s="1" t="s">
        <v>752</v>
      </c>
      <c r="F106" s="1" t="s">
        <v>753</v>
      </c>
      <c r="H106" s="1" t="s">
        <v>979</v>
      </c>
      <c r="I106" s="1" t="s">
        <v>979</v>
      </c>
      <c r="J106" s="1">
        <v>1</v>
      </c>
      <c r="K106" s="1">
        <v>1</v>
      </c>
      <c r="O106" s="1" t="s">
        <v>443</v>
      </c>
      <c r="P106" s="1" t="str">
        <f t="shared" si="13"/>
        <v>ML</v>
      </c>
      <c r="Q106" s="1" t="s">
        <v>1065</v>
      </c>
      <c r="R106" s="1" t="str">
        <f t="shared" si="14"/>
        <v>JP</v>
      </c>
      <c r="S106" s="1" t="s">
        <v>774</v>
      </c>
      <c r="T106" s="1" t="str">
        <f t="shared" si="15"/>
        <v>MT</v>
      </c>
      <c r="U106" s="1" t="s">
        <v>426</v>
      </c>
      <c r="V106" s="1" t="str">
        <f t="shared" si="16"/>
        <v>LS</v>
      </c>
    </row>
    <row r="107" spans="2:22" ht="18.600000000000001" customHeight="1" x14ac:dyDescent="0.25">
      <c r="B107" s="1" t="s">
        <v>424</v>
      </c>
      <c r="C107" s="1" t="s">
        <v>754</v>
      </c>
      <c r="D107" s="1" t="s">
        <v>1077</v>
      </c>
      <c r="E107" s="1" t="s">
        <v>755</v>
      </c>
      <c r="F107" s="1" t="s">
        <v>756</v>
      </c>
      <c r="G107" s="1" t="s">
        <v>575</v>
      </c>
      <c r="H107" s="1" t="s">
        <v>979</v>
      </c>
      <c r="I107" s="1" t="s">
        <v>979</v>
      </c>
      <c r="J107" s="1">
        <v>1</v>
      </c>
      <c r="O107" s="1" t="s">
        <v>774</v>
      </c>
      <c r="P107" s="1" t="str">
        <f t="shared" si="13"/>
        <v>MT</v>
      </c>
      <c r="Q107" s="1" t="s">
        <v>1064</v>
      </c>
      <c r="R107" s="1" t="str">
        <f t="shared" si="14"/>
        <v>JO</v>
      </c>
      <c r="S107" s="1" t="s">
        <v>761</v>
      </c>
      <c r="T107" s="1" t="str">
        <f t="shared" si="15"/>
        <v>MA</v>
      </c>
      <c r="U107" s="1" t="s">
        <v>756</v>
      </c>
      <c r="V107" s="1" t="str">
        <f t="shared" si="16"/>
        <v>LV</v>
      </c>
    </row>
    <row r="108" spans="2:22" ht="18.600000000000001" customHeight="1" x14ac:dyDescent="0.25">
      <c r="B108" s="1" t="s">
        <v>429</v>
      </c>
      <c r="C108" s="1" t="s">
        <v>757</v>
      </c>
      <c r="D108" s="1" t="s">
        <v>1078</v>
      </c>
      <c r="E108" s="1" t="s">
        <v>758</v>
      </c>
      <c r="F108" s="1" t="s">
        <v>759</v>
      </c>
      <c r="G108" s="1" t="s">
        <v>919</v>
      </c>
      <c r="H108" s="1" t="s">
        <v>978</v>
      </c>
      <c r="I108" s="1" t="s">
        <v>978</v>
      </c>
      <c r="J108" s="1">
        <v>1</v>
      </c>
      <c r="O108" s="1" t="s">
        <v>766</v>
      </c>
      <c r="P108" s="1" t="str">
        <f t="shared" si="13"/>
        <v>MH</v>
      </c>
      <c r="Q108" s="1" t="s">
        <v>413</v>
      </c>
      <c r="R108" s="1" t="str">
        <f t="shared" si="14"/>
        <v>KZ</v>
      </c>
      <c r="S108" s="1" t="s">
        <v>767</v>
      </c>
      <c r="T108" s="1" t="str">
        <f t="shared" si="15"/>
        <v>MH</v>
      </c>
      <c r="U108" s="1" t="s">
        <v>744</v>
      </c>
      <c r="V108" s="1" t="str">
        <f t="shared" si="16"/>
        <v>LB</v>
      </c>
    </row>
    <row r="109" spans="2:22" ht="18.600000000000001" customHeight="1" x14ac:dyDescent="0.25">
      <c r="B109" s="1" t="s">
        <v>456</v>
      </c>
      <c r="C109" s="1" t="s">
        <v>760</v>
      </c>
      <c r="D109" s="1" t="s">
        <v>1079</v>
      </c>
      <c r="E109" s="1" t="s">
        <v>761</v>
      </c>
      <c r="F109" s="1" t="s">
        <v>762</v>
      </c>
      <c r="G109" s="1" t="s">
        <v>920</v>
      </c>
      <c r="H109" s="1" t="s">
        <v>978</v>
      </c>
      <c r="I109" s="1" t="s">
        <v>978</v>
      </c>
      <c r="K109" s="1">
        <v>1</v>
      </c>
      <c r="O109" s="1" t="s">
        <v>772</v>
      </c>
      <c r="P109" s="1" t="str">
        <f t="shared" si="13"/>
        <v>MR</v>
      </c>
      <c r="Q109" s="1" t="s">
        <v>415</v>
      </c>
      <c r="R109" s="1" t="str">
        <f t="shared" si="14"/>
        <v>KE</v>
      </c>
      <c r="S109" s="1" t="s">
        <v>773</v>
      </c>
      <c r="T109" s="1" t="str">
        <f t="shared" si="15"/>
        <v>MR</v>
      </c>
      <c r="U109" s="1" t="s">
        <v>748</v>
      </c>
      <c r="V109" s="1" t="str">
        <f t="shared" si="16"/>
        <v>LR</v>
      </c>
    </row>
    <row r="110" spans="2:22" ht="18.600000000000001" customHeight="1" x14ac:dyDescent="0.25">
      <c r="B110" s="1" t="s">
        <v>453</v>
      </c>
      <c r="C110" s="1" t="s">
        <v>452</v>
      </c>
      <c r="D110" s="1" t="s">
        <v>452</v>
      </c>
      <c r="E110" s="1" t="s">
        <v>452</v>
      </c>
      <c r="F110" s="1" t="s">
        <v>763</v>
      </c>
      <c r="H110" s="1" t="s">
        <v>977</v>
      </c>
      <c r="I110" s="1" t="s">
        <v>979</v>
      </c>
      <c r="K110" s="1">
        <v>1</v>
      </c>
      <c r="O110" s="1" t="s">
        <v>777</v>
      </c>
      <c r="P110" s="1" t="str">
        <f t="shared" si="13"/>
        <v>MX</v>
      </c>
      <c r="Q110" s="1" t="s">
        <v>1066</v>
      </c>
      <c r="R110" s="1" t="str">
        <f t="shared" si="14"/>
        <v>KG</v>
      </c>
      <c r="S110" s="1" t="s">
        <v>1134</v>
      </c>
      <c r="T110" s="1" t="str">
        <f t="shared" si="15"/>
        <v>MU</v>
      </c>
      <c r="U110" s="1" t="s">
        <v>759</v>
      </c>
      <c r="V110" s="1" t="str">
        <f t="shared" si="16"/>
        <v>LY</v>
      </c>
    </row>
    <row r="111" spans="2:22" ht="18.600000000000001" customHeight="1" x14ac:dyDescent="0.25">
      <c r="B111" s="1" t="s">
        <v>451</v>
      </c>
      <c r="C111" s="1" t="s">
        <v>968</v>
      </c>
      <c r="D111" s="1" t="s">
        <v>1080</v>
      </c>
      <c r="E111" s="1" t="s">
        <v>969</v>
      </c>
      <c r="F111" s="1" t="s">
        <v>968</v>
      </c>
      <c r="H111" s="1" t="s">
        <v>978</v>
      </c>
      <c r="I111" s="1" t="s">
        <v>978</v>
      </c>
      <c r="J111" s="1">
        <v>1</v>
      </c>
      <c r="O111" s="1" t="s">
        <v>957</v>
      </c>
      <c r="P111" s="1" t="str">
        <f t="shared" si="13"/>
        <v>FM</v>
      </c>
      <c r="Q111" s="1" t="s">
        <v>417</v>
      </c>
      <c r="R111" s="1" t="str">
        <f t="shared" si="14"/>
        <v>KI</v>
      </c>
      <c r="S111" s="1" t="s">
        <v>778</v>
      </c>
      <c r="T111" s="1" t="str">
        <f t="shared" si="15"/>
        <v>MX</v>
      </c>
      <c r="U111" s="1" t="s">
        <v>430</v>
      </c>
      <c r="V111" s="1" t="str">
        <f t="shared" si="16"/>
        <v>LI</v>
      </c>
    </row>
    <row r="112" spans="2:22" ht="18.600000000000001" customHeight="1" x14ac:dyDescent="0.25">
      <c r="B112" s="1" t="s">
        <v>455</v>
      </c>
      <c r="C112" s="1" t="s">
        <v>764</v>
      </c>
      <c r="D112" s="1" t="s">
        <v>1081</v>
      </c>
      <c r="E112" s="1" t="s">
        <v>764</v>
      </c>
      <c r="F112" s="1" t="s">
        <v>764</v>
      </c>
      <c r="G112" s="1" t="s">
        <v>921</v>
      </c>
      <c r="H112" s="1" t="s">
        <v>977</v>
      </c>
      <c r="I112" s="1" t="s">
        <v>979</v>
      </c>
      <c r="J112" s="1">
        <v>1</v>
      </c>
      <c r="O112" s="1" t="s">
        <v>968</v>
      </c>
      <c r="P112" s="1" t="str">
        <f t="shared" si="13"/>
        <v>MD</v>
      </c>
      <c r="Q112" s="1" t="s">
        <v>1072</v>
      </c>
      <c r="R112" s="1" t="str">
        <f t="shared" si="14"/>
        <v>KW</v>
      </c>
      <c r="S112" s="1" t="s">
        <v>680</v>
      </c>
      <c r="T112" s="1" t="str">
        <f t="shared" si="15"/>
        <v>FM</v>
      </c>
      <c r="U112" s="1" t="s">
        <v>751</v>
      </c>
      <c r="V112" s="1" t="str">
        <f t="shared" si="16"/>
        <v>LT</v>
      </c>
    </row>
    <row r="113" spans="2:22" ht="18.600000000000001" customHeight="1" x14ac:dyDescent="0.25">
      <c r="B113" s="1" t="s">
        <v>437</v>
      </c>
      <c r="C113" s="1" t="s">
        <v>436</v>
      </c>
      <c r="D113" s="1" t="s">
        <v>436</v>
      </c>
      <c r="E113" s="1" t="s">
        <v>765</v>
      </c>
      <c r="F113" s="1" t="s">
        <v>436</v>
      </c>
      <c r="H113" s="1" t="s">
        <v>978</v>
      </c>
      <c r="I113" s="1" t="s">
        <v>978</v>
      </c>
      <c r="K113" s="1">
        <v>1</v>
      </c>
      <c r="O113" s="1" t="s">
        <v>452</v>
      </c>
      <c r="P113" s="1" t="str">
        <f t="shared" si="13"/>
        <v>MC</v>
      </c>
      <c r="Q113" s="1" t="s">
        <v>1073</v>
      </c>
      <c r="R113" s="1" t="str">
        <f t="shared" si="14"/>
        <v>LA</v>
      </c>
      <c r="S113" s="1" t="s">
        <v>969</v>
      </c>
      <c r="T113" s="1" t="str">
        <f t="shared" si="15"/>
        <v>MD</v>
      </c>
      <c r="U113" s="1" t="s">
        <v>753</v>
      </c>
      <c r="V113" s="1" t="str">
        <f t="shared" si="16"/>
        <v>LU</v>
      </c>
    </row>
    <row r="114" spans="2:22" ht="18.600000000000001" customHeight="1" x14ac:dyDescent="0.25">
      <c r="B114" s="1" t="s">
        <v>445</v>
      </c>
      <c r="C114" s="1" t="s">
        <v>766</v>
      </c>
      <c r="D114" s="1" t="s">
        <v>1082</v>
      </c>
      <c r="E114" s="1" t="s">
        <v>767</v>
      </c>
      <c r="F114" s="1" t="s">
        <v>970</v>
      </c>
      <c r="H114" s="1" t="s">
        <v>978</v>
      </c>
      <c r="I114" s="1" t="s">
        <v>978</v>
      </c>
      <c r="J114" s="1">
        <v>1</v>
      </c>
      <c r="O114" s="1" t="s">
        <v>770</v>
      </c>
      <c r="P114" s="1" t="str">
        <f t="shared" si="13"/>
        <v>MN</v>
      </c>
      <c r="Q114" s="1" t="s">
        <v>426</v>
      </c>
      <c r="R114" s="1" t="str">
        <f t="shared" si="14"/>
        <v>LS</v>
      </c>
      <c r="S114" s="1" t="s">
        <v>452</v>
      </c>
      <c r="T114" s="1" t="str">
        <f t="shared" si="15"/>
        <v>MC</v>
      </c>
      <c r="U114" s="1" t="s">
        <v>436</v>
      </c>
      <c r="V114" s="1" t="str">
        <f t="shared" si="16"/>
        <v>MG</v>
      </c>
    </row>
    <row r="115" spans="2:22" ht="18.600000000000001" customHeight="1" x14ac:dyDescent="0.25">
      <c r="B115" s="1" t="s">
        <v>435</v>
      </c>
      <c r="C115" s="1" t="s">
        <v>1139</v>
      </c>
      <c r="D115" t="s">
        <v>1083</v>
      </c>
      <c r="E115" s="1" t="s">
        <v>1140</v>
      </c>
      <c r="F115" s="1" t="s">
        <v>1141</v>
      </c>
      <c r="G115" s="1" t="s">
        <v>576</v>
      </c>
      <c r="H115" s="1" t="s">
        <v>977</v>
      </c>
      <c r="I115" s="1" t="s">
        <v>979</v>
      </c>
      <c r="J115" s="1">
        <v>1</v>
      </c>
      <c r="O115" s="1" t="s">
        <v>764</v>
      </c>
      <c r="P115" s="1" t="str">
        <f t="shared" si="13"/>
        <v>ME</v>
      </c>
      <c r="Q115" s="1" t="s">
        <v>1077</v>
      </c>
      <c r="R115" s="1" t="str">
        <f t="shared" si="14"/>
        <v>LV</v>
      </c>
      <c r="S115" s="1" t="s">
        <v>771</v>
      </c>
      <c r="T115" s="1" t="str">
        <f t="shared" si="15"/>
        <v>MN</v>
      </c>
      <c r="U115" s="1" t="s">
        <v>780</v>
      </c>
      <c r="V115" s="1" t="str">
        <f t="shared" si="16"/>
        <v>MY</v>
      </c>
    </row>
    <row r="116" spans="2:22" ht="18.600000000000001" customHeight="1" x14ac:dyDescent="0.25">
      <c r="B116" s="1" t="s">
        <v>444</v>
      </c>
      <c r="C116" s="1" t="s">
        <v>443</v>
      </c>
      <c r="D116" s="1" t="s">
        <v>443</v>
      </c>
      <c r="E116" s="1" t="s">
        <v>443</v>
      </c>
      <c r="F116" s="1" t="s">
        <v>768</v>
      </c>
      <c r="H116" s="1" t="s">
        <v>978</v>
      </c>
      <c r="I116" s="1" t="s">
        <v>978</v>
      </c>
      <c r="K116" s="1">
        <v>1</v>
      </c>
      <c r="O116" s="1" t="s">
        <v>760</v>
      </c>
      <c r="P116" s="1" t="str">
        <f t="shared" si="13"/>
        <v>MA</v>
      </c>
      <c r="Q116" s="1" t="s">
        <v>748</v>
      </c>
      <c r="R116" s="1" t="str">
        <f t="shared" si="14"/>
        <v>LR</v>
      </c>
      <c r="S116" s="1" t="s">
        <v>764</v>
      </c>
      <c r="T116" s="1" t="str">
        <f t="shared" si="15"/>
        <v>ME</v>
      </c>
      <c r="U116" s="1" t="s">
        <v>438</v>
      </c>
      <c r="V116" s="1" t="str">
        <f t="shared" si="16"/>
        <v>MW</v>
      </c>
    </row>
    <row r="117" spans="2:22" ht="18.600000000000001" customHeight="1" x14ac:dyDescent="0.25">
      <c r="B117" s="1" t="s">
        <v>460</v>
      </c>
      <c r="C117" s="1" t="s">
        <v>459</v>
      </c>
      <c r="D117" s="1" t="s">
        <v>459</v>
      </c>
      <c r="E117" s="1" t="s">
        <v>769</v>
      </c>
      <c r="F117" s="1" t="s">
        <v>459</v>
      </c>
      <c r="H117" s="1" t="s">
        <v>978</v>
      </c>
      <c r="I117" s="1" t="s">
        <v>978</v>
      </c>
      <c r="J117" s="1">
        <v>1</v>
      </c>
      <c r="O117" s="1" t="s">
        <v>457</v>
      </c>
      <c r="P117" s="1" t="str">
        <f t="shared" si="13"/>
        <v>MZ</v>
      </c>
      <c r="Q117" s="1" t="s">
        <v>1078</v>
      </c>
      <c r="R117" s="1" t="str">
        <f t="shared" si="14"/>
        <v>LY</v>
      </c>
      <c r="S117" s="1" t="s">
        <v>781</v>
      </c>
      <c r="T117" s="1" t="str">
        <f t="shared" si="15"/>
        <v>MZ</v>
      </c>
      <c r="U117" s="1" t="s">
        <v>776</v>
      </c>
      <c r="V117" s="1" t="str">
        <f t="shared" si="16"/>
        <v>MV</v>
      </c>
    </row>
    <row r="118" spans="2:22" ht="18.600000000000001" customHeight="1" x14ac:dyDescent="0.25">
      <c r="B118" s="1" t="s">
        <v>454</v>
      </c>
      <c r="C118" s="1" t="s">
        <v>770</v>
      </c>
      <c r="D118" s="1" t="s">
        <v>1084</v>
      </c>
      <c r="E118" s="1" t="s">
        <v>771</v>
      </c>
      <c r="F118" s="1" t="s">
        <v>770</v>
      </c>
      <c r="G118" s="1" t="s">
        <v>922</v>
      </c>
      <c r="H118" s="1" t="s">
        <v>978</v>
      </c>
      <c r="I118" s="1" t="s">
        <v>978</v>
      </c>
      <c r="J118" s="1">
        <v>1</v>
      </c>
      <c r="O118" s="1" t="s">
        <v>459</v>
      </c>
      <c r="P118" s="1" t="str">
        <f t="shared" si="13"/>
        <v>MM</v>
      </c>
      <c r="Q118" s="1" t="s">
        <v>430</v>
      </c>
      <c r="R118" s="1" t="str">
        <f t="shared" si="14"/>
        <v>LI</v>
      </c>
      <c r="S118" s="1" t="s">
        <v>769</v>
      </c>
      <c r="T118" s="1" t="str">
        <f t="shared" si="15"/>
        <v>MM</v>
      </c>
      <c r="U118" s="1" t="s">
        <v>768</v>
      </c>
      <c r="V118" s="1" t="str">
        <f t="shared" si="16"/>
        <v>ML</v>
      </c>
    </row>
    <row r="119" spans="2:22" ht="18.600000000000001" customHeight="1" x14ac:dyDescent="0.25">
      <c r="B119" s="1" t="s">
        <v>446</v>
      </c>
      <c r="C119" s="1" t="s">
        <v>772</v>
      </c>
      <c r="D119" s="1" t="s">
        <v>1085</v>
      </c>
      <c r="E119" s="1" t="s">
        <v>773</v>
      </c>
      <c r="F119" s="1" t="s">
        <v>772</v>
      </c>
      <c r="G119" s="1" t="s">
        <v>923</v>
      </c>
      <c r="H119" s="1" t="s">
        <v>978</v>
      </c>
      <c r="I119" s="1" t="s">
        <v>978</v>
      </c>
      <c r="K119" s="1">
        <v>1</v>
      </c>
      <c r="O119" s="1" t="s">
        <v>578</v>
      </c>
      <c r="P119" s="1" t="str">
        <f t="shared" si="13"/>
        <v>NA</v>
      </c>
      <c r="Q119" s="1" t="s">
        <v>1076</v>
      </c>
      <c r="R119" s="1" t="str">
        <f t="shared" si="14"/>
        <v>LT</v>
      </c>
      <c r="S119" s="1" t="s">
        <v>578</v>
      </c>
      <c r="T119" s="1" t="str">
        <f t="shared" si="15"/>
        <v>NA</v>
      </c>
      <c r="U119" s="1" t="s">
        <v>774</v>
      </c>
      <c r="V119" s="1" t="str">
        <f t="shared" si="16"/>
        <v>MT</v>
      </c>
    </row>
    <row r="120" spans="2:22" ht="18.600000000000001" customHeight="1" x14ac:dyDescent="0.25">
      <c r="B120" s="1" t="s">
        <v>151</v>
      </c>
      <c r="C120" s="1" t="s">
        <v>774</v>
      </c>
      <c r="D120" s="1" t="s">
        <v>1086</v>
      </c>
      <c r="E120" s="1" t="s">
        <v>774</v>
      </c>
      <c r="F120" s="1" t="s">
        <v>774</v>
      </c>
      <c r="H120" s="1" t="s">
        <v>979</v>
      </c>
      <c r="I120" s="1" t="s">
        <v>979</v>
      </c>
      <c r="J120" s="1">
        <v>1</v>
      </c>
      <c r="O120" s="1" t="s">
        <v>462</v>
      </c>
      <c r="P120" s="1" t="str">
        <f t="shared" si="13"/>
        <v>NR</v>
      </c>
      <c r="Q120" s="1" t="s">
        <v>1089</v>
      </c>
      <c r="R120" s="1" t="str">
        <f t="shared" si="14"/>
        <v>MY</v>
      </c>
      <c r="S120" s="1" t="s">
        <v>462</v>
      </c>
      <c r="T120" s="1" t="str">
        <f t="shared" si="15"/>
        <v>NR</v>
      </c>
      <c r="U120" s="1" t="s">
        <v>762</v>
      </c>
      <c r="V120" s="1" t="str">
        <f t="shared" si="16"/>
        <v>MA</v>
      </c>
    </row>
    <row r="121" spans="2:22" ht="18.600000000000001" customHeight="1" x14ac:dyDescent="0.25">
      <c r="B121" s="1" t="s">
        <v>447</v>
      </c>
      <c r="C121" s="1" t="s">
        <v>1133</v>
      </c>
      <c r="D121" s="1" t="s">
        <v>1087</v>
      </c>
      <c r="E121" s="1" t="s">
        <v>1134</v>
      </c>
      <c r="F121" s="1" t="s">
        <v>1135</v>
      </c>
      <c r="H121" s="1" t="s">
        <v>978</v>
      </c>
      <c r="I121" s="1" t="s">
        <v>978</v>
      </c>
      <c r="J121" s="1">
        <v>1</v>
      </c>
      <c r="K121" s="1">
        <v>1</v>
      </c>
      <c r="O121" s="1" t="s">
        <v>787</v>
      </c>
      <c r="P121" s="1" t="str">
        <f t="shared" si="13"/>
        <v>NP</v>
      </c>
      <c r="Q121" s="1" t="s">
        <v>438</v>
      </c>
      <c r="R121" s="1" t="str">
        <f t="shared" si="14"/>
        <v>MW</v>
      </c>
      <c r="S121" s="1" t="s">
        <v>787</v>
      </c>
      <c r="T121" s="1" t="str">
        <f t="shared" si="15"/>
        <v>NP</v>
      </c>
      <c r="U121" s="1" t="s">
        <v>772</v>
      </c>
      <c r="V121" s="1" t="str">
        <f t="shared" si="16"/>
        <v>MR</v>
      </c>
    </row>
    <row r="122" spans="2:22" ht="18.600000000000001" customHeight="1" x14ac:dyDescent="0.25">
      <c r="B122" s="1" t="s">
        <v>442</v>
      </c>
      <c r="C122" s="1" t="s">
        <v>441</v>
      </c>
      <c r="D122" s="1" t="s">
        <v>441</v>
      </c>
      <c r="E122" s="1" t="s">
        <v>775</v>
      </c>
      <c r="F122" s="1" t="s">
        <v>776</v>
      </c>
      <c r="G122" s="1" t="s">
        <v>924</v>
      </c>
      <c r="H122" s="1" t="s">
        <v>978</v>
      </c>
      <c r="I122" s="1" t="s">
        <v>978</v>
      </c>
      <c r="J122" s="1">
        <v>1</v>
      </c>
      <c r="O122" s="1" t="s">
        <v>782</v>
      </c>
      <c r="P122" s="1" t="str">
        <f t="shared" si="13"/>
        <v>NL</v>
      </c>
      <c r="Q122" s="1" t="s">
        <v>441</v>
      </c>
      <c r="R122" s="1" t="str">
        <f t="shared" si="14"/>
        <v>MV</v>
      </c>
      <c r="S122" s="1" t="s">
        <v>788</v>
      </c>
      <c r="T122" s="1" t="str">
        <f t="shared" si="15"/>
        <v>NZ</v>
      </c>
      <c r="U122" s="1" t="s">
        <v>957</v>
      </c>
      <c r="V122" s="1" t="str">
        <f t="shared" si="16"/>
        <v>FM</v>
      </c>
    </row>
    <row r="123" spans="2:22" ht="18.600000000000001" customHeight="1" x14ac:dyDescent="0.25">
      <c r="B123" s="1" t="s">
        <v>439</v>
      </c>
      <c r="C123" s="1" t="s">
        <v>438</v>
      </c>
      <c r="D123" s="1" t="s">
        <v>438</v>
      </c>
      <c r="E123" s="1" t="s">
        <v>438</v>
      </c>
      <c r="F123" s="1" t="s">
        <v>438</v>
      </c>
      <c r="H123" s="1" t="s">
        <v>978</v>
      </c>
      <c r="I123" s="1" t="s">
        <v>978</v>
      </c>
      <c r="J123" s="1">
        <v>1</v>
      </c>
      <c r="O123" s="1" t="s">
        <v>579</v>
      </c>
      <c r="P123" s="1" t="str">
        <f t="shared" si="13"/>
        <v>NZ</v>
      </c>
      <c r="Q123" s="1" t="s">
        <v>1086</v>
      </c>
      <c r="R123" s="1" t="str">
        <f t="shared" si="14"/>
        <v>MT</v>
      </c>
      <c r="S123" s="1" t="s">
        <v>467</v>
      </c>
      <c r="T123" s="1" t="str">
        <f t="shared" si="15"/>
        <v>NI</v>
      </c>
      <c r="U123" s="1" t="s">
        <v>968</v>
      </c>
      <c r="V123" s="1" t="str">
        <f t="shared" si="16"/>
        <v>MD</v>
      </c>
    </row>
    <row r="124" spans="2:22" ht="18.600000000000001" customHeight="1" x14ac:dyDescent="0.25">
      <c r="B124" s="1" t="s">
        <v>448</v>
      </c>
      <c r="C124" s="1" t="s">
        <v>777</v>
      </c>
      <c r="D124" s="1" t="s">
        <v>1088</v>
      </c>
      <c r="E124" s="1" t="s">
        <v>778</v>
      </c>
      <c r="F124" s="1" t="s">
        <v>779</v>
      </c>
      <c r="H124" s="1" t="s">
        <v>978</v>
      </c>
      <c r="I124" s="1" t="s">
        <v>978</v>
      </c>
      <c r="J124" s="1">
        <v>1</v>
      </c>
      <c r="M124" s="1">
        <v>1</v>
      </c>
      <c r="O124" s="1" t="s">
        <v>467</v>
      </c>
      <c r="P124" s="1" t="str">
        <f t="shared" si="13"/>
        <v>NI</v>
      </c>
      <c r="Q124" s="1" t="s">
        <v>1088</v>
      </c>
      <c r="R124" s="1" t="str">
        <f t="shared" si="14"/>
        <v>MX</v>
      </c>
      <c r="S124" s="1" t="s">
        <v>783</v>
      </c>
      <c r="T124" s="1" t="str">
        <f t="shared" si="15"/>
        <v>NL</v>
      </c>
      <c r="U124" s="1" t="s">
        <v>763</v>
      </c>
      <c r="V124" s="1" t="str">
        <f t="shared" si="16"/>
        <v>MC</v>
      </c>
    </row>
    <row r="125" spans="2:22" ht="18.600000000000001" customHeight="1" x14ac:dyDescent="0.25">
      <c r="B125" s="1" t="s">
        <v>440</v>
      </c>
      <c r="C125" s="1" t="s">
        <v>577</v>
      </c>
      <c r="D125" s="1" t="s">
        <v>1089</v>
      </c>
      <c r="E125" s="1" t="s">
        <v>577</v>
      </c>
      <c r="F125" s="1" t="s">
        <v>780</v>
      </c>
      <c r="H125" s="1" t="s">
        <v>978</v>
      </c>
      <c r="I125" s="1" t="s">
        <v>978</v>
      </c>
      <c r="J125" s="1">
        <v>1</v>
      </c>
      <c r="O125" s="1" t="s">
        <v>469</v>
      </c>
      <c r="P125" s="1" t="str">
        <f t="shared" si="13"/>
        <v>NE</v>
      </c>
      <c r="Q125" s="1" t="s">
        <v>1080</v>
      </c>
      <c r="R125" s="1" t="str">
        <f t="shared" si="14"/>
        <v>MD</v>
      </c>
      <c r="S125" s="1" t="s">
        <v>469</v>
      </c>
      <c r="T125" s="1" t="str">
        <f t="shared" si="15"/>
        <v>NE</v>
      </c>
      <c r="U125" s="1" t="s">
        <v>770</v>
      </c>
      <c r="V125" s="1" t="str">
        <f t="shared" si="16"/>
        <v>MN</v>
      </c>
    </row>
    <row r="126" spans="2:22" ht="18.600000000000001" customHeight="1" x14ac:dyDescent="0.25">
      <c r="B126" s="1" t="s">
        <v>458</v>
      </c>
      <c r="C126" s="1" t="s">
        <v>457</v>
      </c>
      <c r="D126" s="1" t="s">
        <v>457</v>
      </c>
      <c r="E126" s="1" t="s">
        <v>781</v>
      </c>
      <c r="F126" s="1" t="s">
        <v>457</v>
      </c>
      <c r="H126" s="1" t="s">
        <v>978</v>
      </c>
      <c r="I126" s="1" t="s">
        <v>978</v>
      </c>
      <c r="J126" s="1">
        <v>1</v>
      </c>
      <c r="M126" s="1">
        <v>1</v>
      </c>
      <c r="O126" s="1" t="s">
        <v>471</v>
      </c>
      <c r="P126" s="1" t="str">
        <f t="shared" si="13"/>
        <v>NG</v>
      </c>
      <c r="Q126" s="1" t="s">
        <v>1084</v>
      </c>
      <c r="R126" s="1" t="str">
        <f t="shared" si="14"/>
        <v>MN</v>
      </c>
      <c r="S126" s="1" t="s">
        <v>471</v>
      </c>
      <c r="T126" s="1" t="str">
        <f t="shared" si="15"/>
        <v>NG</v>
      </c>
      <c r="U126" s="1" t="s">
        <v>764</v>
      </c>
      <c r="V126" s="1" t="str">
        <f t="shared" si="16"/>
        <v>ME</v>
      </c>
    </row>
    <row r="127" spans="2:22" ht="18.600000000000001" customHeight="1" x14ac:dyDescent="0.25">
      <c r="B127" s="1" t="s">
        <v>461</v>
      </c>
      <c r="C127" s="1" t="s">
        <v>578</v>
      </c>
      <c r="D127" s="1" t="s">
        <v>1090</v>
      </c>
      <c r="E127" s="1" t="s">
        <v>578</v>
      </c>
      <c r="F127" s="1" t="s">
        <v>578</v>
      </c>
      <c r="H127" s="1" t="s">
        <v>978</v>
      </c>
      <c r="I127" s="1" t="s">
        <v>978</v>
      </c>
      <c r="J127" s="1">
        <v>1</v>
      </c>
      <c r="O127" s="1" t="s">
        <v>784</v>
      </c>
      <c r="P127" s="1" t="str">
        <f t="shared" si="13"/>
        <v>NO</v>
      </c>
      <c r="Q127" s="1" t="s">
        <v>1081</v>
      </c>
      <c r="R127" s="1" t="str">
        <f t="shared" si="14"/>
        <v>ME</v>
      </c>
      <c r="S127" s="1" t="s">
        <v>785</v>
      </c>
      <c r="T127" s="1" t="str">
        <f t="shared" si="15"/>
        <v>NO</v>
      </c>
      <c r="U127" s="1" t="s">
        <v>459</v>
      </c>
      <c r="V127" s="1" t="str">
        <f t="shared" si="16"/>
        <v>MM</v>
      </c>
    </row>
    <row r="128" spans="2:22" ht="18.600000000000001" customHeight="1" x14ac:dyDescent="0.25">
      <c r="B128" s="1" t="s">
        <v>470</v>
      </c>
      <c r="C128" s="1" t="s">
        <v>469</v>
      </c>
      <c r="D128" s="1" t="s">
        <v>469</v>
      </c>
      <c r="E128" s="1" t="s">
        <v>469</v>
      </c>
      <c r="F128" s="1" t="s">
        <v>971</v>
      </c>
      <c r="H128" s="1" t="s">
        <v>978</v>
      </c>
      <c r="I128" s="1" t="s">
        <v>978</v>
      </c>
      <c r="K128" s="1">
        <v>1</v>
      </c>
      <c r="O128" s="1" t="s">
        <v>474</v>
      </c>
      <c r="P128" s="1" t="str">
        <f t="shared" si="13"/>
        <v>OM</v>
      </c>
      <c r="Q128" s="1" t="s">
        <v>457</v>
      </c>
      <c r="R128" s="1" t="str">
        <f t="shared" si="14"/>
        <v>MZ</v>
      </c>
      <c r="S128" s="1" t="s">
        <v>474</v>
      </c>
      <c r="T128" s="1" t="str">
        <f t="shared" si="15"/>
        <v>OM</v>
      </c>
      <c r="U128" s="1" t="s">
        <v>578</v>
      </c>
      <c r="V128" s="1" t="str">
        <f t="shared" si="16"/>
        <v>NA</v>
      </c>
    </row>
    <row r="129" spans="2:22" ht="18.600000000000001" customHeight="1" x14ac:dyDescent="0.25">
      <c r="B129" s="1" t="s">
        <v>472</v>
      </c>
      <c r="C129" s="1" t="s">
        <v>471</v>
      </c>
      <c r="D129" s="1" t="s">
        <v>471</v>
      </c>
      <c r="E129" s="1" t="s">
        <v>471</v>
      </c>
      <c r="F129" s="1" t="s">
        <v>471</v>
      </c>
      <c r="H129" s="1" t="s">
        <v>978</v>
      </c>
      <c r="I129" s="1" t="s">
        <v>978</v>
      </c>
      <c r="J129" s="1">
        <v>1</v>
      </c>
      <c r="O129" s="1" t="s">
        <v>476</v>
      </c>
      <c r="P129" s="1" t="str">
        <f t="shared" si="13"/>
        <v>PK</v>
      </c>
      <c r="Q129" s="1" t="s">
        <v>459</v>
      </c>
      <c r="R129" s="1" t="str">
        <f t="shared" si="14"/>
        <v>MM</v>
      </c>
      <c r="S129" s="1" t="s">
        <v>901</v>
      </c>
      <c r="T129" s="1" t="str">
        <f t="shared" si="15"/>
        <v>TL</v>
      </c>
      <c r="U129" s="1" t="s">
        <v>462</v>
      </c>
      <c r="V129" s="1" t="str">
        <f t="shared" si="16"/>
        <v>NR</v>
      </c>
    </row>
    <row r="130" spans="2:22" ht="18.600000000000001" customHeight="1" x14ac:dyDescent="0.25">
      <c r="B130" s="1" t="s">
        <v>468</v>
      </c>
      <c r="C130" s="1" t="s">
        <v>467</v>
      </c>
      <c r="D130" s="1" t="s">
        <v>467</v>
      </c>
      <c r="E130" s="1" t="s">
        <v>467</v>
      </c>
      <c r="F130" s="1" t="s">
        <v>467</v>
      </c>
      <c r="H130" s="1" t="s">
        <v>978</v>
      </c>
      <c r="I130" s="1" t="s">
        <v>978</v>
      </c>
      <c r="J130" s="1">
        <v>1</v>
      </c>
      <c r="M130" s="1">
        <v>1</v>
      </c>
      <c r="O130" s="1" t="s">
        <v>478</v>
      </c>
      <c r="P130" s="1" t="str">
        <f t="shared" ref="P130:P161" si="17">INDEX($B:$B,MATCH(O130,C:C,0),1)</f>
        <v>PW</v>
      </c>
      <c r="Q130" s="1" t="s">
        <v>1090</v>
      </c>
      <c r="R130" s="1" t="str">
        <f t="shared" ref="R130:R161" si="18">INDEX($B:$B,MATCH(Q130,D:D,0),1)</f>
        <v>NA</v>
      </c>
      <c r="S130" s="1" t="s">
        <v>476</v>
      </c>
      <c r="T130" s="1" t="str">
        <f t="shared" ref="T130:T161" si="19">INDEX($B:$B,MATCH(S130,E:E,0),1)</f>
        <v>PK</v>
      </c>
      <c r="U130" s="1" t="s">
        <v>787</v>
      </c>
      <c r="V130" s="1" t="str">
        <f t="shared" ref="V130:V161" si="20">INDEX($B:$B,MATCH(U130,F:F,0),1)</f>
        <v>NP</v>
      </c>
    </row>
    <row r="131" spans="2:22" ht="18.600000000000001" customHeight="1" x14ac:dyDescent="0.25">
      <c r="B131" s="1" t="s">
        <v>465</v>
      </c>
      <c r="C131" s="1" t="s">
        <v>782</v>
      </c>
      <c r="D131" s="1" t="s">
        <v>1091</v>
      </c>
      <c r="E131" s="1" t="s">
        <v>783</v>
      </c>
      <c r="F131" s="1" t="s">
        <v>972</v>
      </c>
      <c r="G131" s="1" t="s">
        <v>580</v>
      </c>
      <c r="H131" s="1" t="s">
        <v>979</v>
      </c>
      <c r="I131" s="1" t="s">
        <v>979</v>
      </c>
      <c r="J131" s="1">
        <v>1</v>
      </c>
      <c r="O131" s="1" t="s">
        <v>480</v>
      </c>
      <c r="P131" s="1" t="str">
        <f t="shared" si="17"/>
        <v>PA</v>
      </c>
      <c r="Q131" s="1" t="s">
        <v>462</v>
      </c>
      <c r="R131" s="1" t="str">
        <f t="shared" si="18"/>
        <v>NR</v>
      </c>
      <c r="S131" s="1" t="s">
        <v>478</v>
      </c>
      <c r="T131" s="1" t="str">
        <f t="shared" si="19"/>
        <v>PW</v>
      </c>
      <c r="U131" s="1" t="s">
        <v>971</v>
      </c>
      <c r="V131" s="1" t="str">
        <f t="shared" si="20"/>
        <v>NE</v>
      </c>
    </row>
    <row r="132" spans="2:22" ht="18.600000000000001" customHeight="1" x14ac:dyDescent="0.25">
      <c r="B132" s="1" t="s">
        <v>473</v>
      </c>
      <c r="C132" s="1" t="s">
        <v>784</v>
      </c>
      <c r="D132" s="1" t="s">
        <v>1092</v>
      </c>
      <c r="E132" s="1" t="s">
        <v>785</v>
      </c>
      <c r="F132" s="1" t="s">
        <v>786</v>
      </c>
      <c r="G132" s="1" t="s">
        <v>925</v>
      </c>
      <c r="H132" s="1" t="s">
        <v>977</v>
      </c>
      <c r="I132" s="1" t="s">
        <v>979</v>
      </c>
      <c r="J132" s="1">
        <v>1</v>
      </c>
      <c r="O132" s="1" t="s">
        <v>793</v>
      </c>
      <c r="P132" s="1" t="str">
        <f t="shared" si="17"/>
        <v>PG</v>
      </c>
      <c r="Q132" s="1" t="s">
        <v>1093</v>
      </c>
      <c r="R132" s="1" t="str">
        <f t="shared" si="18"/>
        <v>NP</v>
      </c>
      <c r="S132" s="1" t="s">
        <v>480</v>
      </c>
      <c r="T132" s="1" t="str">
        <f t="shared" si="19"/>
        <v>PA</v>
      </c>
      <c r="U132" s="1" t="s">
        <v>471</v>
      </c>
      <c r="V132" s="1" t="str">
        <f t="shared" si="20"/>
        <v>NG</v>
      </c>
    </row>
    <row r="133" spans="2:22" ht="18.600000000000001" customHeight="1" x14ac:dyDescent="0.25">
      <c r="B133" s="1" t="s">
        <v>464</v>
      </c>
      <c r="C133" s="1" t="s">
        <v>787</v>
      </c>
      <c r="D133" s="1" t="s">
        <v>1093</v>
      </c>
      <c r="E133" s="1" t="s">
        <v>787</v>
      </c>
      <c r="F133" s="1" t="s">
        <v>787</v>
      </c>
      <c r="H133" s="1" t="s">
        <v>978</v>
      </c>
      <c r="I133" s="1" t="s">
        <v>978</v>
      </c>
      <c r="J133" s="1">
        <v>1</v>
      </c>
      <c r="O133" s="1" t="s">
        <v>483</v>
      </c>
      <c r="P133" s="1" t="str">
        <f t="shared" si="17"/>
        <v>PY</v>
      </c>
      <c r="Q133" s="1" t="s">
        <v>467</v>
      </c>
      <c r="R133" s="1" t="str">
        <f t="shared" si="18"/>
        <v>NI</v>
      </c>
      <c r="S133" s="1" t="s">
        <v>794</v>
      </c>
      <c r="T133" s="1" t="str">
        <f t="shared" si="19"/>
        <v>PG</v>
      </c>
      <c r="U133" s="1" t="s">
        <v>786</v>
      </c>
      <c r="V133" s="1" t="str">
        <f t="shared" si="20"/>
        <v>NO</v>
      </c>
    </row>
    <row r="134" spans="2:22" ht="18.600000000000001" customHeight="1" x14ac:dyDescent="0.25">
      <c r="B134" s="1" t="s">
        <v>463</v>
      </c>
      <c r="C134" s="1" t="s">
        <v>462</v>
      </c>
      <c r="D134" s="1" t="s">
        <v>462</v>
      </c>
      <c r="E134" s="1" t="s">
        <v>462</v>
      </c>
      <c r="F134" s="1" t="s">
        <v>462</v>
      </c>
      <c r="H134" s="1" t="s">
        <v>978</v>
      </c>
      <c r="I134" s="1" t="s">
        <v>978</v>
      </c>
      <c r="J134" s="1">
        <v>1</v>
      </c>
      <c r="O134" s="1" t="s">
        <v>1143</v>
      </c>
      <c r="P134" s="1" t="str">
        <f t="shared" si="17"/>
        <v>CN</v>
      </c>
      <c r="Q134" s="1" t="s">
        <v>471</v>
      </c>
      <c r="R134" s="1" t="str">
        <f t="shared" si="18"/>
        <v>NG</v>
      </c>
      <c r="S134" s="1" t="s">
        <v>483</v>
      </c>
      <c r="T134" s="1" t="str">
        <f t="shared" si="19"/>
        <v>PY</v>
      </c>
      <c r="U134" s="1" t="s">
        <v>789</v>
      </c>
      <c r="V134" s="1" t="str">
        <f t="shared" si="20"/>
        <v>NZ</v>
      </c>
    </row>
    <row r="135" spans="2:22" ht="18.600000000000001" customHeight="1" x14ac:dyDescent="0.25">
      <c r="B135" s="1" t="s">
        <v>466</v>
      </c>
      <c r="C135" s="1" t="s">
        <v>579</v>
      </c>
      <c r="D135" s="1" t="s">
        <v>1094</v>
      </c>
      <c r="E135" s="1" t="s">
        <v>788</v>
      </c>
      <c r="F135" s="1" t="s">
        <v>789</v>
      </c>
      <c r="H135" s="1" t="s">
        <v>978</v>
      </c>
      <c r="I135" s="1" t="s">
        <v>978</v>
      </c>
      <c r="J135" s="1">
        <v>1</v>
      </c>
      <c r="O135" s="1" t="s">
        <v>792</v>
      </c>
      <c r="P135" s="1" t="str">
        <f t="shared" si="17"/>
        <v>PE</v>
      </c>
      <c r="Q135" s="1" t="s">
        <v>1092</v>
      </c>
      <c r="R135" s="1" t="str">
        <f t="shared" si="18"/>
        <v>NO</v>
      </c>
      <c r="S135" s="1" t="s">
        <v>792</v>
      </c>
      <c r="T135" s="1" t="str">
        <f t="shared" si="19"/>
        <v>PE</v>
      </c>
      <c r="U135" s="1" t="s">
        <v>790</v>
      </c>
      <c r="V135" s="1" t="str">
        <f t="shared" si="20"/>
        <v>OM</v>
      </c>
    </row>
    <row r="136" spans="2:22" ht="18.600000000000001" customHeight="1" x14ac:dyDescent="0.25">
      <c r="B136" s="1" t="s">
        <v>475</v>
      </c>
      <c r="C136" s="1" t="s">
        <v>474</v>
      </c>
      <c r="D136" s="1" t="s">
        <v>474</v>
      </c>
      <c r="E136" s="1" t="s">
        <v>474</v>
      </c>
      <c r="F136" s="1" t="s">
        <v>790</v>
      </c>
      <c r="G136" s="1" t="s">
        <v>926</v>
      </c>
      <c r="H136" s="1" t="s">
        <v>978</v>
      </c>
      <c r="I136" s="1" t="s">
        <v>978</v>
      </c>
      <c r="J136" s="1">
        <v>1</v>
      </c>
      <c r="O136" s="1" t="s">
        <v>486</v>
      </c>
      <c r="P136" s="1" t="str">
        <f t="shared" si="17"/>
        <v>PH</v>
      </c>
      <c r="Q136" s="1" t="s">
        <v>1094</v>
      </c>
      <c r="R136" s="1" t="str">
        <f t="shared" si="18"/>
        <v>NZ</v>
      </c>
      <c r="S136" s="1" t="s">
        <v>796</v>
      </c>
      <c r="T136" s="1" t="str">
        <f t="shared" si="19"/>
        <v>PH</v>
      </c>
      <c r="U136" s="1" t="s">
        <v>972</v>
      </c>
      <c r="V136" s="1" t="str">
        <f t="shared" si="20"/>
        <v>NL</v>
      </c>
    </row>
    <row r="137" spans="2:22" ht="18.600000000000001" customHeight="1" x14ac:dyDescent="0.25">
      <c r="B137" s="1" t="s">
        <v>481</v>
      </c>
      <c r="C137" s="1" t="s">
        <v>480</v>
      </c>
      <c r="D137" s="1" t="s">
        <v>480</v>
      </c>
      <c r="E137" s="1" t="s">
        <v>480</v>
      </c>
      <c r="F137" s="1" t="s">
        <v>791</v>
      </c>
      <c r="H137" s="1" t="s">
        <v>978</v>
      </c>
      <c r="I137" s="1" t="s">
        <v>978</v>
      </c>
      <c r="J137" s="1">
        <v>1</v>
      </c>
      <c r="M137" s="1">
        <v>1</v>
      </c>
      <c r="O137" s="1" t="s">
        <v>798</v>
      </c>
      <c r="P137" s="1" t="str">
        <f t="shared" si="17"/>
        <v>PL</v>
      </c>
      <c r="Q137" s="1" t="s">
        <v>474</v>
      </c>
      <c r="R137" s="1" t="str">
        <f t="shared" si="18"/>
        <v>OM</v>
      </c>
      <c r="S137" s="1" t="s">
        <v>799</v>
      </c>
      <c r="T137" s="1" t="str">
        <f t="shared" si="19"/>
        <v>PL</v>
      </c>
      <c r="U137" s="1" t="s">
        <v>797</v>
      </c>
      <c r="V137" s="1" t="str">
        <f t="shared" si="20"/>
        <v>PK</v>
      </c>
    </row>
    <row r="138" spans="2:22" ht="18.600000000000001" customHeight="1" x14ac:dyDescent="0.25">
      <c r="B138" s="1" t="s">
        <v>485</v>
      </c>
      <c r="C138" s="1" t="s">
        <v>792</v>
      </c>
      <c r="D138" s="1" t="s">
        <v>1095</v>
      </c>
      <c r="E138" s="1" t="s">
        <v>792</v>
      </c>
      <c r="F138" s="1" t="s">
        <v>581</v>
      </c>
      <c r="H138" s="1" t="s">
        <v>978</v>
      </c>
      <c r="I138" s="1" t="s">
        <v>978</v>
      </c>
      <c r="J138" s="1">
        <v>1</v>
      </c>
      <c r="M138" s="1">
        <v>1</v>
      </c>
      <c r="O138" s="1" t="s">
        <v>489</v>
      </c>
      <c r="P138" s="1" t="str">
        <f t="shared" si="17"/>
        <v>PT</v>
      </c>
      <c r="Q138" s="1" t="s">
        <v>1124</v>
      </c>
      <c r="R138" s="1" t="str">
        <f t="shared" si="18"/>
        <v>UG</v>
      </c>
      <c r="S138" s="1" t="s">
        <v>489</v>
      </c>
      <c r="T138" s="1" t="str">
        <f t="shared" si="19"/>
        <v>PT</v>
      </c>
      <c r="U138" s="1" t="s">
        <v>478</v>
      </c>
      <c r="V138" s="1" t="str">
        <f t="shared" si="20"/>
        <v>PW</v>
      </c>
    </row>
    <row r="139" spans="2:22" ht="18.600000000000001" customHeight="1" x14ac:dyDescent="0.25">
      <c r="B139" s="1" t="s">
        <v>482</v>
      </c>
      <c r="C139" s="1" t="s">
        <v>793</v>
      </c>
      <c r="D139" s="1" t="s">
        <v>1096</v>
      </c>
      <c r="E139" s="1" t="s">
        <v>794</v>
      </c>
      <c r="F139" s="1" t="s">
        <v>795</v>
      </c>
      <c r="H139" s="1" t="s">
        <v>978</v>
      </c>
      <c r="I139" s="1" t="s">
        <v>978</v>
      </c>
      <c r="J139" s="1">
        <v>1</v>
      </c>
      <c r="O139" s="1" t="s">
        <v>490</v>
      </c>
      <c r="P139" s="1" t="str">
        <f t="shared" si="17"/>
        <v>QA</v>
      </c>
      <c r="Q139" s="1" t="s">
        <v>1127</v>
      </c>
      <c r="R139" s="1" t="str">
        <f t="shared" si="18"/>
        <v>UZ</v>
      </c>
      <c r="S139" s="1" t="s">
        <v>1140</v>
      </c>
      <c r="T139" s="1" t="str">
        <f t="shared" si="19"/>
        <v>MK</v>
      </c>
      <c r="U139" s="1" t="s">
        <v>795</v>
      </c>
      <c r="V139" s="1" t="str">
        <f t="shared" si="20"/>
        <v>PG</v>
      </c>
    </row>
    <row r="140" spans="2:22" ht="18.600000000000001" customHeight="1" x14ac:dyDescent="0.25">
      <c r="B140" s="1" t="s">
        <v>487</v>
      </c>
      <c r="C140" s="1" t="s">
        <v>486</v>
      </c>
      <c r="D140" s="1" t="s">
        <v>486</v>
      </c>
      <c r="E140" s="1" t="s">
        <v>796</v>
      </c>
      <c r="F140" s="1" t="s">
        <v>949</v>
      </c>
      <c r="H140" s="1" t="s">
        <v>978</v>
      </c>
      <c r="I140" s="1" t="s">
        <v>978</v>
      </c>
      <c r="J140" s="1">
        <v>1</v>
      </c>
      <c r="M140" s="1">
        <v>1</v>
      </c>
      <c r="O140" s="1" t="s">
        <v>964</v>
      </c>
      <c r="P140" s="1" t="str">
        <f t="shared" si="17"/>
        <v>KR</v>
      </c>
      <c r="Q140" s="1" t="s">
        <v>476</v>
      </c>
      <c r="R140" s="1" t="str">
        <f t="shared" si="18"/>
        <v>PK</v>
      </c>
      <c r="S140" s="1" t="s">
        <v>809</v>
      </c>
      <c r="T140" s="1" t="str">
        <f t="shared" si="19"/>
        <v>RW</v>
      </c>
      <c r="U140" s="1" t="s">
        <v>800</v>
      </c>
      <c r="V140" s="1" t="str">
        <f t="shared" si="20"/>
        <v>PL</v>
      </c>
    </row>
    <row r="141" spans="2:22" ht="18.600000000000001" customHeight="1" x14ac:dyDescent="0.25">
      <c r="B141" s="1" t="s">
        <v>477</v>
      </c>
      <c r="C141" s="1" t="s">
        <v>476</v>
      </c>
      <c r="D141" s="1" t="s">
        <v>476</v>
      </c>
      <c r="E141" s="1" t="s">
        <v>476</v>
      </c>
      <c r="F141" s="1" t="s">
        <v>797</v>
      </c>
      <c r="G141" s="1" t="s">
        <v>927</v>
      </c>
      <c r="H141" s="1" t="s">
        <v>978</v>
      </c>
      <c r="I141" s="1" t="s">
        <v>978</v>
      </c>
      <c r="J141" s="1">
        <v>1</v>
      </c>
      <c r="O141" s="1" t="s">
        <v>1133</v>
      </c>
      <c r="P141" s="1" t="str">
        <f t="shared" si="17"/>
        <v>MU</v>
      </c>
      <c r="Q141" s="1" t="s">
        <v>1098</v>
      </c>
      <c r="R141" s="1" t="str">
        <f t="shared" si="18"/>
        <v>PW</v>
      </c>
      <c r="S141" s="1" t="s">
        <v>803</v>
      </c>
      <c r="T141" s="1" t="str">
        <f t="shared" si="19"/>
        <v>RO</v>
      </c>
      <c r="U141" s="1" t="s">
        <v>490</v>
      </c>
      <c r="V141" s="1" t="str">
        <f t="shared" si="20"/>
        <v>QA</v>
      </c>
    </row>
    <row r="142" spans="2:22" ht="18.600000000000001" customHeight="1" x14ac:dyDescent="0.25">
      <c r="B142" s="1" t="s">
        <v>488</v>
      </c>
      <c r="C142" s="1" t="s">
        <v>798</v>
      </c>
      <c r="D142" s="1" t="s">
        <v>1097</v>
      </c>
      <c r="E142" s="1" t="s">
        <v>799</v>
      </c>
      <c r="F142" s="1" t="s">
        <v>800</v>
      </c>
      <c r="G142" s="1" t="s">
        <v>582</v>
      </c>
      <c r="H142" s="1" t="s">
        <v>979</v>
      </c>
      <c r="I142" s="1" t="s">
        <v>979</v>
      </c>
      <c r="J142" s="1">
        <v>1</v>
      </c>
      <c r="O142" s="1" t="s">
        <v>1139</v>
      </c>
      <c r="P142" s="1" t="str">
        <f t="shared" si="17"/>
        <v>MK</v>
      </c>
      <c r="Q142" s="1" t="s">
        <v>480</v>
      </c>
      <c r="R142" s="1" t="str">
        <f t="shared" si="18"/>
        <v>PA</v>
      </c>
      <c r="S142" s="1" t="s">
        <v>808</v>
      </c>
      <c r="T142" s="1" t="str">
        <f t="shared" si="19"/>
        <v>RU</v>
      </c>
      <c r="U142" s="1" t="s">
        <v>948</v>
      </c>
      <c r="V142" s="1" t="str">
        <f t="shared" si="20"/>
        <v>UK</v>
      </c>
    </row>
    <row r="143" spans="2:22" ht="18.600000000000001" customHeight="1" x14ac:dyDescent="0.25">
      <c r="B143" s="1" t="s">
        <v>144</v>
      </c>
      <c r="C143" s="1" t="s">
        <v>489</v>
      </c>
      <c r="D143" s="1" t="s">
        <v>489</v>
      </c>
      <c r="E143" s="1" t="s">
        <v>489</v>
      </c>
      <c r="F143" s="1" t="s">
        <v>489</v>
      </c>
      <c r="H143" s="1" t="s">
        <v>979</v>
      </c>
      <c r="I143" s="1" t="s">
        <v>979</v>
      </c>
      <c r="J143" s="1">
        <v>1</v>
      </c>
      <c r="M143" s="1">
        <v>1</v>
      </c>
      <c r="O143" s="1" t="s">
        <v>802</v>
      </c>
      <c r="P143" s="1" t="str">
        <f t="shared" si="17"/>
        <v>RO</v>
      </c>
      <c r="Q143" s="1" t="s">
        <v>1096</v>
      </c>
      <c r="R143" s="1" t="str">
        <f t="shared" si="18"/>
        <v>PG</v>
      </c>
      <c r="S143" s="1" t="s">
        <v>814</v>
      </c>
      <c r="T143" s="1" t="str">
        <f t="shared" si="19"/>
        <v>SB</v>
      </c>
      <c r="U143" s="1" t="s">
        <v>841</v>
      </c>
      <c r="V143" s="1" t="str">
        <f t="shared" si="20"/>
        <v>SY</v>
      </c>
    </row>
    <row r="144" spans="2:22" ht="18.600000000000001" customHeight="1" x14ac:dyDescent="0.25">
      <c r="B144" s="1" t="s">
        <v>479</v>
      </c>
      <c r="C144" s="1" t="s">
        <v>478</v>
      </c>
      <c r="D144" s="1" t="s">
        <v>1098</v>
      </c>
      <c r="E144" s="1" t="s">
        <v>478</v>
      </c>
      <c r="F144" s="1" t="s">
        <v>478</v>
      </c>
      <c r="H144" s="1" t="s">
        <v>978</v>
      </c>
      <c r="I144" s="1" t="s">
        <v>978</v>
      </c>
      <c r="J144" s="1">
        <v>1</v>
      </c>
      <c r="O144" s="1" t="s">
        <v>807</v>
      </c>
      <c r="P144" s="1" t="str">
        <f t="shared" si="17"/>
        <v>RU</v>
      </c>
      <c r="Q144" s="1" t="s">
        <v>483</v>
      </c>
      <c r="R144" s="1" t="str">
        <f t="shared" si="18"/>
        <v>PY</v>
      </c>
      <c r="S144" s="1" t="s">
        <v>881</v>
      </c>
      <c r="T144" s="1" t="str">
        <f t="shared" si="19"/>
        <v>ZM</v>
      </c>
      <c r="U144" s="1" t="s">
        <v>944</v>
      </c>
      <c r="V144" s="1" t="str">
        <f t="shared" si="20"/>
        <v>CF</v>
      </c>
    </row>
    <row r="145" spans="2:22" ht="18.600000000000001" customHeight="1" x14ac:dyDescent="0.25">
      <c r="B145" s="1" t="s">
        <v>484</v>
      </c>
      <c r="C145" s="1" t="s">
        <v>483</v>
      </c>
      <c r="D145" s="1" t="s">
        <v>483</v>
      </c>
      <c r="E145" s="1" t="s">
        <v>483</v>
      </c>
      <c r="F145" s="1" t="s">
        <v>483</v>
      </c>
      <c r="H145" s="1" t="s">
        <v>978</v>
      </c>
      <c r="I145" s="1" t="s">
        <v>978</v>
      </c>
      <c r="J145" s="1">
        <v>1</v>
      </c>
      <c r="M145" s="1">
        <v>1</v>
      </c>
      <c r="O145" s="1" t="s">
        <v>494</v>
      </c>
      <c r="P145" s="1" t="str">
        <f t="shared" si="17"/>
        <v>RW</v>
      </c>
      <c r="Q145" s="1" t="s">
        <v>1091</v>
      </c>
      <c r="R145" s="1" t="str">
        <f t="shared" si="18"/>
        <v>NL</v>
      </c>
      <c r="S145" s="1" t="s">
        <v>499</v>
      </c>
      <c r="T145" s="1" t="str">
        <f t="shared" si="19"/>
        <v>WS</v>
      </c>
      <c r="U145" s="1" t="s">
        <v>966</v>
      </c>
      <c r="V145" s="1" t="str">
        <f t="shared" si="20"/>
        <v>KR</v>
      </c>
    </row>
    <row r="146" spans="2:22" ht="18.600000000000001" customHeight="1" x14ac:dyDescent="0.25">
      <c r="B146" s="1" t="s">
        <v>491</v>
      </c>
      <c r="C146" s="1" t="s">
        <v>490</v>
      </c>
      <c r="D146" s="1" t="s">
        <v>490</v>
      </c>
      <c r="E146" s="1" t="s">
        <v>801</v>
      </c>
      <c r="F146" s="1" t="s">
        <v>490</v>
      </c>
      <c r="G146" s="1" t="s">
        <v>928</v>
      </c>
      <c r="H146" s="1" t="s">
        <v>978</v>
      </c>
      <c r="I146" s="1" t="s">
        <v>978</v>
      </c>
      <c r="J146" s="1">
        <v>1</v>
      </c>
      <c r="O146" s="1" t="s">
        <v>585</v>
      </c>
      <c r="P146" s="1" t="str">
        <f t="shared" si="17"/>
        <v>KN</v>
      </c>
      <c r="Q146" s="1" t="s">
        <v>1095</v>
      </c>
      <c r="R146" s="1" t="str">
        <f t="shared" si="18"/>
        <v>PE</v>
      </c>
      <c r="S146" s="1" t="s">
        <v>586</v>
      </c>
      <c r="T146" s="1" t="str">
        <f t="shared" si="19"/>
        <v>SM</v>
      </c>
      <c r="U146" s="1" t="s">
        <v>1141</v>
      </c>
      <c r="V146" s="1" t="str">
        <f t="shared" si="20"/>
        <v>MK</v>
      </c>
    </row>
    <row r="147" spans="2:22" ht="18.600000000000001" customHeight="1" x14ac:dyDescent="0.25">
      <c r="B147" s="1" t="s">
        <v>492</v>
      </c>
      <c r="C147" s="1" t="s">
        <v>802</v>
      </c>
      <c r="D147" s="1" t="s">
        <v>1099</v>
      </c>
      <c r="E147" s="1" t="s">
        <v>803</v>
      </c>
      <c r="F147" s="1" t="s">
        <v>804</v>
      </c>
      <c r="G147" s="1" t="s">
        <v>583</v>
      </c>
      <c r="H147" s="1" t="s">
        <v>979</v>
      </c>
      <c r="I147" s="1" t="s">
        <v>979</v>
      </c>
      <c r="J147" s="1">
        <v>1</v>
      </c>
      <c r="K147" s="1">
        <v>1</v>
      </c>
      <c r="O147" s="1" t="s">
        <v>745</v>
      </c>
      <c r="P147" s="1" t="str">
        <f t="shared" si="17"/>
        <v>LC</v>
      </c>
      <c r="Q147" s="1" t="s">
        <v>486</v>
      </c>
      <c r="R147" s="1" t="str">
        <f t="shared" si="18"/>
        <v>PH</v>
      </c>
      <c r="S147" s="1" t="s">
        <v>836</v>
      </c>
      <c r="T147" s="1" t="str">
        <f t="shared" si="19"/>
        <v>ST</v>
      </c>
      <c r="U147" s="1" t="s">
        <v>1135</v>
      </c>
      <c r="V147" s="1" t="str">
        <f t="shared" si="20"/>
        <v>MU</v>
      </c>
    </row>
    <row r="148" spans="2:22" ht="18.600000000000001" customHeight="1" x14ac:dyDescent="0.25">
      <c r="B148" s="1" t="s">
        <v>505</v>
      </c>
      <c r="C148" s="1" t="s">
        <v>805</v>
      </c>
      <c r="D148" s="1" t="s">
        <v>1100</v>
      </c>
      <c r="E148" s="1" t="s">
        <v>806</v>
      </c>
      <c r="F148" s="1" t="s">
        <v>805</v>
      </c>
      <c r="G148" s="1" t="s">
        <v>929</v>
      </c>
      <c r="H148" s="1" t="s">
        <v>977</v>
      </c>
      <c r="I148" s="1" t="s">
        <v>979</v>
      </c>
      <c r="J148" s="1">
        <v>1</v>
      </c>
      <c r="O148" s="1" t="s">
        <v>587</v>
      </c>
      <c r="P148" s="1" t="str">
        <f t="shared" si="17"/>
        <v>VC</v>
      </c>
      <c r="Q148" s="1" t="s">
        <v>1097</v>
      </c>
      <c r="R148" s="1" t="str">
        <f t="shared" si="18"/>
        <v>PL</v>
      </c>
      <c r="S148" s="1" t="s">
        <v>811</v>
      </c>
      <c r="T148" s="1" t="str">
        <f t="shared" si="19"/>
        <v>SA</v>
      </c>
      <c r="U148" s="1" t="s">
        <v>945</v>
      </c>
      <c r="V148" s="1" t="str">
        <f t="shared" si="20"/>
        <v>CG</v>
      </c>
    </row>
    <row r="149" spans="2:22" ht="18.600000000000001" customHeight="1" x14ac:dyDescent="0.25">
      <c r="B149" s="1" t="s">
        <v>493</v>
      </c>
      <c r="C149" s="1" t="s">
        <v>807</v>
      </c>
      <c r="D149" s="1" t="s">
        <v>1101</v>
      </c>
      <c r="E149" s="1" t="s">
        <v>808</v>
      </c>
      <c r="F149" s="1" t="s">
        <v>950</v>
      </c>
      <c r="G149" s="1" t="s">
        <v>930</v>
      </c>
      <c r="H149" s="1" t="s">
        <v>978</v>
      </c>
      <c r="I149" s="1" t="s">
        <v>978</v>
      </c>
      <c r="J149" s="1">
        <v>1</v>
      </c>
      <c r="O149" s="1" t="s">
        <v>499</v>
      </c>
      <c r="P149" s="1" t="str">
        <f t="shared" si="17"/>
        <v>WS</v>
      </c>
      <c r="Q149" s="1" t="s">
        <v>489</v>
      </c>
      <c r="R149" s="1" t="str">
        <f t="shared" si="18"/>
        <v>PT</v>
      </c>
      <c r="S149" s="1" t="s">
        <v>819</v>
      </c>
      <c r="T149" s="1" t="str">
        <f t="shared" si="19"/>
        <v>SE</v>
      </c>
      <c r="U149" s="1" t="s">
        <v>955</v>
      </c>
      <c r="V149" s="1" t="str">
        <f t="shared" si="20"/>
        <v>CD</v>
      </c>
    </row>
    <row r="150" spans="2:22" ht="18.600000000000001" customHeight="1" x14ac:dyDescent="0.25">
      <c r="B150" s="1" t="s">
        <v>495</v>
      </c>
      <c r="C150" s="1" t="s">
        <v>494</v>
      </c>
      <c r="D150" s="1" t="s">
        <v>494</v>
      </c>
      <c r="E150" s="1" t="s">
        <v>809</v>
      </c>
      <c r="F150" s="1" t="s">
        <v>494</v>
      </c>
      <c r="H150" s="1" t="s">
        <v>978</v>
      </c>
      <c r="I150" s="1" t="s">
        <v>978</v>
      </c>
      <c r="K150" s="1">
        <v>1</v>
      </c>
      <c r="O150" s="1" t="s">
        <v>586</v>
      </c>
      <c r="P150" s="1" t="str">
        <f t="shared" si="17"/>
        <v>SM</v>
      </c>
      <c r="Q150" s="1" t="s">
        <v>490</v>
      </c>
      <c r="R150" s="1" t="str">
        <f t="shared" si="18"/>
        <v>QA</v>
      </c>
      <c r="S150" s="1" t="s">
        <v>830</v>
      </c>
      <c r="T150" s="1" t="str">
        <f t="shared" si="19"/>
        <v>SN</v>
      </c>
      <c r="U150" s="1" t="s">
        <v>967</v>
      </c>
      <c r="V150" s="1" t="str">
        <f t="shared" si="20"/>
        <v>LA</v>
      </c>
    </row>
    <row r="151" spans="2:22" ht="18.600000000000001" customHeight="1" x14ac:dyDescent="0.25">
      <c r="B151" s="1" t="s">
        <v>503</v>
      </c>
      <c r="C151" s="1" t="s">
        <v>810</v>
      </c>
      <c r="D151" s="1" t="s">
        <v>1102</v>
      </c>
      <c r="E151" s="1" t="s">
        <v>811</v>
      </c>
      <c r="F151" s="1" t="s">
        <v>812</v>
      </c>
      <c r="G151" s="1" t="s">
        <v>931</v>
      </c>
      <c r="H151" s="1" t="s">
        <v>978</v>
      </c>
      <c r="I151" s="1" t="s">
        <v>978</v>
      </c>
      <c r="J151" s="1">
        <v>1</v>
      </c>
      <c r="O151" s="1" t="s">
        <v>835</v>
      </c>
      <c r="P151" s="1" t="str">
        <f t="shared" si="17"/>
        <v>ST</v>
      </c>
      <c r="Q151" t="s">
        <v>1083</v>
      </c>
      <c r="R151" s="1" t="str">
        <f t="shared" si="18"/>
        <v>MK</v>
      </c>
      <c r="S151" s="1" t="s">
        <v>806</v>
      </c>
      <c r="T151" s="1" t="str">
        <f t="shared" si="19"/>
        <v>RS</v>
      </c>
      <c r="U151" s="1" t="s">
        <v>960</v>
      </c>
      <c r="V151" s="1" t="str">
        <f t="shared" si="20"/>
        <v>IR</v>
      </c>
    </row>
    <row r="152" spans="2:22" ht="18.600000000000001" customHeight="1" x14ac:dyDescent="0.25">
      <c r="B152" s="1" t="s">
        <v>512</v>
      </c>
      <c r="C152" s="1" t="s">
        <v>813</v>
      </c>
      <c r="D152" s="1" t="s">
        <v>1103</v>
      </c>
      <c r="E152" s="1" t="s">
        <v>814</v>
      </c>
      <c r="F152" s="1" t="s">
        <v>815</v>
      </c>
      <c r="H152" s="1" t="s">
        <v>978</v>
      </c>
      <c r="I152" s="1" t="s">
        <v>978</v>
      </c>
      <c r="J152" s="1">
        <v>1</v>
      </c>
      <c r="O152" s="1" t="s">
        <v>810</v>
      </c>
      <c r="P152" s="1" t="str">
        <f t="shared" si="17"/>
        <v>SA</v>
      </c>
      <c r="Q152" s="1" t="s">
        <v>1142</v>
      </c>
      <c r="R152" s="1" t="str">
        <f t="shared" si="18"/>
        <v>DO</v>
      </c>
      <c r="S152" s="1" t="s">
        <v>816</v>
      </c>
      <c r="T152" s="1" t="str">
        <f t="shared" si="19"/>
        <v>SC</v>
      </c>
      <c r="U152" s="1" t="s">
        <v>1145</v>
      </c>
      <c r="V152" s="1" t="str">
        <f t="shared" si="20"/>
        <v>CN</v>
      </c>
    </row>
    <row r="153" spans="2:22" ht="18.600000000000001" customHeight="1" x14ac:dyDescent="0.25">
      <c r="B153" s="1" t="s">
        <v>163</v>
      </c>
      <c r="C153" s="1" t="s">
        <v>506</v>
      </c>
      <c r="D153" s="1" t="s">
        <v>506</v>
      </c>
      <c r="E153" s="1" t="s">
        <v>816</v>
      </c>
      <c r="F153" s="1" t="s">
        <v>506</v>
      </c>
      <c r="H153" s="1" t="s">
        <v>978</v>
      </c>
      <c r="I153" s="1" t="s">
        <v>978</v>
      </c>
      <c r="J153" s="1">
        <v>1</v>
      </c>
      <c r="K153" s="1">
        <v>1</v>
      </c>
      <c r="O153" s="1" t="s">
        <v>830</v>
      </c>
      <c r="P153" s="1" t="str">
        <f t="shared" si="17"/>
        <v>SN</v>
      </c>
      <c r="Q153" t="s">
        <v>1029</v>
      </c>
      <c r="R153" s="1" t="str">
        <f t="shared" si="18"/>
        <v>CN</v>
      </c>
      <c r="S153" s="1" t="s">
        <v>507</v>
      </c>
      <c r="T153" s="1" t="str">
        <f t="shared" si="19"/>
        <v>SL</v>
      </c>
      <c r="U153" s="1" t="s">
        <v>963</v>
      </c>
      <c r="V153" s="1" t="str">
        <f t="shared" si="20"/>
        <v>KP</v>
      </c>
    </row>
    <row r="154" spans="2:22" ht="18.600000000000001" customHeight="1" x14ac:dyDescent="0.25">
      <c r="B154" s="1" t="s">
        <v>518</v>
      </c>
      <c r="C154" s="1" t="s">
        <v>817</v>
      </c>
      <c r="D154" s="1" t="s">
        <v>1104</v>
      </c>
      <c r="E154" s="1" t="s">
        <v>817</v>
      </c>
      <c r="F154" s="1" t="s">
        <v>951</v>
      </c>
      <c r="G154" s="1" t="s">
        <v>932</v>
      </c>
      <c r="H154" s="1" t="s">
        <v>978</v>
      </c>
      <c r="I154" s="1" t="s">
        <v>978</v>
      </c>
      <c r="J154" s="1">
        <v>1</v>
      </c>
      <c r="O154" s="1" t="s">
        <v>805</v>
      </c>
      <c r="P154" s="1" t="str">
        <f t="shared" si="17"/>
        <v>RS</v>
      </c>
      <c r="Q154" s="1" t="s">
        <v>1125</v>
      </c>
      <c r="R154" s="1" t="str">
        <f t="shared" si="18"/>
        <v>UK</v>
      </c>
      <c r="S154" s="1" t="s">
        <v>882</v>
      </c>
      <c r="T154" s="1" t="str">
        <f t="shared" si="19"/>
        <v>ZW</v>
      </c>
      <c r="U154" s="1" t="s">
        <v>804</v>
      </c>
      <c r="V154" s="1" t="str">
        <f t="shared" si="20"/>
        <v>RO</v>
      </c>
    </row>
    <row r="155" spans="2:22" ht="18.600000000000001" customHeight="1" x14ac:dyDescent="0.25">
      <c r="B155" s="1" t="s">
        <v>523</v>
      </c>
      <c r="C155" s="1" t="s">
        <v>818</v>
      </c>
      <c r="D155" s="1" t="s">
        <v>1105</v>
      </c>
      <c r="E155" s="1" t="s">
        <v>819</v>
      </c>
      <c r="F155" s="1" t="s">
        <v>820</v>
      </c>
      <c r="G155" s="1" t="s">
        <v>588</v>
      </c>
      <c r="H155" s="1" t="s">
        <v>979</v>
      </c>
      <c r="I155" s="1" t="s">
        <v>979</v>
      </c>
      <c r="J155" s="1">
        <v>1</v>
      </c>
      <c r="O155" s="1" t="s">
        <v>506</v>
      </c>
      <c r="P155" s="1" t="str">
        <f t="shared" si="17"/>
        <v>SC</v>
      </c>
      <c r="Q155" s="1" t="s">
        <v>1101</v>
      </c>
      <c r="R155" s="1" t="str">
        <f t="shared" si="18"/>
        <v>RU</v>
      </c>
      <c r="S155" s="1" t="s">
        <v>822</v>
      </c>
      <c r="T155" s="1" t="str">
        <f t="shared" si="19"/>
        <v>SG</v>
      </c>
      <c r="U155" s="1" t="s">
        <v>494</v>
      </c>
      <c r="V155" s="1" t="str">
        <f t="shared" si="20"/>
        <v>RW</v>
      </c>
    </row>
    <row r="156" spans="2:22" ht="18.600000000000001" customHeight="1" x14ac:dyDescent="0.25">
      <c r="B156" s="1" t="s">
        <v>509</v>
      </c>
      <c r="C156" s="1" t="s">
        <v>821</v>
      </c>
      <c r="D156" s="1" t="s">
        <v>1106</v>
      </c>
      <c r="E156" s="1" t="s">
        <v>822</v>
      </c>
      <c r="F156" s="1" t="s">
        <v>822</v>
      </c>
      <c r="H156" s="1" t="s">
        <v>978</v>
      </c>
      <c r="I156" s="1" t="s">
        <v>978</v>
      </c>
      <c r="J156" s="1">
        <v>1</v>
      </c>
      <c r="O156" s="1" t="s">
        <v>507</v>
      </c>
      <c r="P156" s="1" t="str">
        <f t="shared" si="17"/>
        <v>SL</v>
      </c>
      <c r="Q156" s="1" t="s">
        <v>1069</v>
      </c>
      <c r="R156" s="1" t="str">
        <f t="shared" si="18"/>
        <v>KN</v>
      </c>
      <c r="S156" s="1" t="s">
        <v>827</v>
      </c>
      <c r="T156" s="1" t="str">
        <f t="shared" si="19"/>
        <v>SK</v>
      </c>
      <c r="U156" s="1" t="s">
        <v>735</v>
      </c>
      <c r="V156" s="1" t="str">
        <f t="shared" si="20"/>
        <v>KN</v>
      </c>
    </row>
    <row r="157" spans="2:22" ht="18.600000000000001" customHeight="1" x14ac:dyDescent="0.25">
      <c r="B157" s="1" t="s">
        <v>511</v>
      </c>
      <c r="C157" s="1" t="s">
        <v>823</v>
      </c>
      <c r="D157" s="1" t="s">
        <v>1107</v>
      </c>
      <c r="E157" s="1" t="s">
        <v>824</v>
      </c>
      <c r="F157" s="1" t="s">
        <v>825</v>
      </c>
      <c r="G157" s="1" t="s">
        <v>933</v>
      </c>
      <c r="H157" s="1" t="s">
        <v>979</v>
      </c>
      <c r="I157" s="1" t="s">
        <v>979</v>
      </c>
      <c r="J157" s="1">
        <v>1</v>
      </c>
      <c r="O157" s="1" t="s">
        <v>821</v>
      </c>
      <c r="P157" s="1" t="str">
        <f t="shared" si="17"/>
        <v>SG</v>
      </c>
      <c r="Q157" s="1" t="s">
        <v>1075</v>
      </c>
      <c r="R157" s="1" t="str">
        <f t="shared" si="18"/>
        <v>LC</v>
      </c>
      <c r="S157" s="1" t="s">
        <v>824</v>
      </c>
      <c r="T157" s="1" t="str">
        <f t="shared" si="19"/>
        <v>SI</v>
      </c>
      <c r="U157" s="1" t="s">
        <v>815</v>
      </c>
      <c r="V157" s="1" t="str">
        <f t="shared" si="20"/>
        <v>SB</v>
      </c>
    </row>
    <row r="158" spans="2:22" ht="18.600000000000001" customHeight="1" x14ac:dyDescent="0.25">
      <c r="B158" s="1" t="s">
        <v>510</v>
      </c>
      <c r="C158" s="1" t="s">
        <v>826</v>
      </c>
      <c r="D158" s="1" t="s">
        <v>1108</v>
      </c>
      <c r="E158" s="1" t="s">
        <v>827</v>
      </c>
      <c r="F158" s="1" t="s">
        <v>828</v>
      </c>
      <c r="G158" s="1" t="s">
        <v>934</v>
      </c>
      <c r="H158" s="1" t="s">
        <v>979</v>
      </c>
      <c r="I158" s="1" t="s">
        <v>979</v>
      </c>
      <c r="J158" s="1">
        <v>1</v>
      </c>
      <c r="O158" s="1" t="s">
        <v>826</v>
      </c>
      <c r="P158" s="1" t="str">
        <f t="shared" si="17"/>
        <v>SK</v>
      </c>
      <c r="Q158" s="1" t="s">
        <v>1109</v>
      </c>
      <c r="R158" s="1" t="str">
        <f t="shared" si="18"/>
        <v>SM</v>
      </c>
      <c r="S158" s="1" t="s">
        <v>831</v>
      </c>
      <c r="T158" s="1" t="str">
        <f t="shared" si="19"/>
        <v>SO</v>
      </c>
      <c r="U158" s="1" t="s">
        <v>499</v>
      </c>
      <c r="V158" s="1" t="str">
        <f t="shared" si="20"/>
        <v>WS</v>
      </c>
    </row>
    <row r="159" spans="2:22" ht="18.600000000000001" customHeight="1" x14ac:dyDescent="0.25">
      <c r="B159" s="1" t="s">
        <v>508</v>
      </c>
      <c r="C159" s="1" t="s">
        <v>507</v>
      </c>
      <c r="D159" s="1" t="s">
        <v>507</v>
      </c>
      <c r="E159" s="1" t="s">
        <v>507</v>
      </c>
      <c r="F159" s="1" t="s">
        <v>829</v>
      </c>
      <c r="H159" s="1" t="s">
        <v>978</v>
      </c>
      <c r="I159" s="1" t="s">
        <v>978</v>
      </c>
      <c r="J159" s="1">
        <v>1</v>
      </c>
      <c r="O159" s="1" t="s">
        <v>823</v>
      </c>
      <c r="P159" s="1" t="str">
        <f t="shared" si="17"/>
        <v>SI</v>
      </c>
      <c r="Q159" s="1" t="s">
        <v>1128</v>
      </c>
      <c r="R159" s="1" t="str">
        <f t="shared" si="18"/>
        <v>VC</v>
      </c>
      <c r="S159" s="1" t="s">
        <v>672</v>
      </c>
      <c r="T159" s="1" t="str">
        <f t="shared" si="19"/>
        <v>ES</v>
      </c>
      <c r="U159" s="1" t="s">
        <v>586</v>
      </c>
      <c r="V159" s="1" t="str">
        <f t="shared" si="20"/>
        <v>SM</v>
      </c>
    </row>
    <row r="160" spans="2:22" ht="18.600000000000001" customHeight="1" x14ac:dyDescent="0.25">
      <c r="B160" s="1" t="s">
        <v>501</v>
      </c>
      <c r="C160" s="1" t="s">
        <v>586</v>
      </c>
      <c r="D160" s="1" t="s">
        <v>1109</v>
      </c>
      <c r="E160" s="1" t="s">
        <v>586</v>
      </c>
      <c r="F160" s="1" t="s">
        <v>586</v>
      </c>
      <c r="H160" s="1" t="s">
        <v>977</v>
      </c>
      <c r="I160" s="1" t="s">
        <v>979</v>
      </c>
      <c r="J160" s="1">
        <v>1</v>
      </c>
      <c r="O160" s="1" t="s">
        <v>813</v>
      </c>
      <c r="P160" s="1" t="str">
        <f t="shared" si="17"/>
        <v>SB</v>
      </c>
      <c r="Q160" s="1" t="s">
        <v>1103</v>
      </c>
      <c r="R160" s="1" t="str">
        <f t="shared" si="18"/>
        <v>SB</v>
      </c>
      <c r="S160" s="1" t="s">
        <v>516</v>
      </c>
      <c r="T160" s="1" t="str">
        <f t="shared" si="19"/>
        <v>LK</v>
      </c>
      <c r="U160" s="1" t="s">
        <v>872</v>
      </c>
      <c r="V160" s="1" t="str">
        <f t="shared" si="20"/>
        <v>VC</v>
      </c>
    </row>
    <row r="161" spans="2:22" ht="18.600000000000001" customHeight="1" x14ac:dyDescent="0.25">
      <c r="B161" s="1" t="s">
        <v>504</v>
      </c>
      <c r="C161" s="1" t="s">
        <v>830</v>
      </c>
      <c r="D161" s="1" t="s">
        <v>1110</v>
      </c>
      <c r="E161" s="1" t="s">
        <v>830</v>
      </c>
      <c r="F161" s="1" t="s">
        <v>830</v>
      </c>
      <c r="H161" s="1" t="s">
        <v>978</v>
      </c>
      <c r="I161" s="1" t="s">
        <v>978</v>
      </c>
      <c r="K161" s="1">
        <v>1</v>
      </c>
      <c r="O161" s="1" t="s">
        <v>831</v>
      </c>
      <c r="P161" s="1" t="str">
        <f t="shared" si="17"/>
        <v>SO</v>
      </c>
      <c r="Q161" s="1" t="s">
        <v>1113</v>
      </c>
      <c r="R161" s="1" t="str">
        <f t="shared" si="18"/>
        <v>SV</v>
      </c>
      <c r="S161" s="1" t="s">
        <v>734</v>
      </c>
      <c r="T161" s="1" t="str">
        <f t="shared" si="19"/>
        <v>KN</v>
      </c>
      <c r="U161" s="1" t="s">
        <v>747</v>
      </c>
      <c r="V161" s="1" t="str">
        <f t="shared" si="20"/>
        <v>LC</v>
      </c>
    </row>
    <row r="162" spans="2:22" ht="18.600000000000001" customHeight="1" x14ac:dyDescent="0.25">
      <c r="B162" s="1" t="s">
        <v>513</v>
      </c>
      <c r="C162" s="1" t="s">
        <v>831</v>
      </c>
      <c r="D162" s="1" t="s">
        <v>1111</v>
      </c>
      <c r="E162" s="1" t="s">
        <v>831</v>
      </c>
      <c r="F162" s="1" t="s">
        <v>831</v>
      </c>
      <c r="H162" s="1" t="s">
        <v>978</v>
      </c>
      <c r="I162" s="1" t="s">
        <v>978</v>
      </c>
      <c r="J162" s="1">
        <v>1</v>
      </c>
      <c r="O162" s="1" t="s">
        <v>877</v>
      </c>
      <c r="P162" s="1" t="str">
        <f t="shared" ref="P162:P193" si="21">INDEX($B:$B,MATCH(O162,C:C,0),1)</f>
        <v>ZA</v>
      </c>
      <c r="Q162" s="1" t="s">
        <v>499</v>
      </c>
      <c r="R162" s="1" t="str">
        <f t="shared" ref="R162:R193" si="22">INDEX($B:$B,MATCH(Q162,D:D,0),1)</f>
        <v>WS</v>
      </c>
      <c r="S162" s="1" t="s">
        <v>746</v>
      </c>
      <c r="T162" s="1" t="str">
        <f t="shared" ref="T162:T193" si="23">INDEX($B:$B,MATCH(S162,E:E,0),1)</f>
        <v>LC</v>
      </c>
      <c r="U162" s="1" t="s">
        <v>830</v>
      </c>
      <c r="V162" s="1" t="str">
        <f t="shared" ref="V162:V193" si="24">INDEX($B:$B,MATCH(U162,F:F,0),1)</f>
        <v>SN</v>
      </c>
    </row>
    <row r="163" spans="2:22" ht="18.600000000000001" customHeight="1" x14ac:dyDescent="0.25">
      <c r="B163" s="1" t="s">
        <v>520</v>
      </c>
      <c r="C163" s="1" t="s">
        <v>519</v>
      </c>
      <c r="D163" s="1" t="s">
        <v>519</v>
      </c>
      <c r="E163" s="1" t="s">
        <v>519</v>
      </c>
      <c r="F163" s="1" t="s">
        <v>519</v>
      </c>
      <c r="H163" s="1" t="s">
        <v>978</v>
      </c>
      <c r="I163" s="1" t="s">
        <v>978</v>
      </c>
      <c r="J163" s="1">
        <v>1</v>
      </c>
      <c r="O163" s="1" t="s">
        <v>832</v>
      </c>
      <c r="P163" s="1" t="str">
        <f t="shared" si="21"/>
        <v>SS</v>
      </c>
      <c r="Q163" s="1" t="s">
        <v>1132</v>
      </c>
      <c r="R163" s="1" t="str">
        <f t="shared" si="22"/>
        <v>ST</v>
      </c>
      <c r="S163" s="1" t="s">
        <v>871</v>
      </c>
      <c r="T163" s="1" t="str">
        <f t="shared" si="23"/>
        <v>VC</v>
      </c>
      <c r="U163" s="1" t="s">
        <v>805</v>
      </c>
      <c r="V163" s="1" t="str">
        <f t="shared" si="24"/>
        <v>RS</v>
      </c>
    </row>
    <row r="164" spans="2:22" ht="18.600000000000001" customHeight="1" x14ac:dyDescent="0.25">
      <c r="B164" s="1" t="s">
        <v>515</v>
      </c>
      <c r="C164" s="1" t="s">
        <v>832</v>
      </c>
      <c r="D164" s="1" t="s">
        <v>1112</v>
      </c>
      <c r="E164" s="1" t="s">
        <v>833</v>
      </c>
      <c r="F164" s="1" t="s">
        <v>834</v>
      </c>
      <c r="H164" s="1" t="s">
        <v>978</v>
      </c>
      <c r="I164" s="1" t="s">
        <v>978</v>
      </c>
      <c r="J164" s="1">
        <v>1</v>
      </c>
      <c r="O164" s="1" t="s">
        <v>671</v>
      </c>
      <c r="P164" s="1" t="str">
        <f t="shared" si="21"/>
        <v>ES</v>
      </c>
      <c r="Q164" s="1" t="s">
        <v>1100</v>
      </c>
      <c r="R164" s="1" t="str">
        <f t="shared" si="22"/>
        <v>RS</v>
      </c>
      <c r="S164" s="1" t="s">
        <v>878</v>
      </c>
      <c r="T164" s="1" t="str">
        <f t="shared" si="23"/>
        <v>ZA</v>
      </c>
      <c r="U164" s="1" t="s">
        <v>506</v>
      </c>
      <c r="V164" s="1" t="str">
        <f t="shared" si="24"/>
        <v>SC</v>
      </c>
    </row>
    <row r="165" spans="2:22" ht="18.600000000000001" customHeight="1" x14ac:dyDescent="0.25">
      <c r="B165" s="1" t="s">
        <v>502</v>
      </c>
      <c r="C165" s="1" t="s">
        <v>835</v>
      </c>
      <c r="D165" s="1" t="s">
        <v>1132</v>
      </c>
      <c r="E165" s="1" t="s">
        <v>836</v>
      </c>
      <c r="F165" s="1" t="s">
        <v>837</v>
      </c>
      <c r="H165" s="1" t="s">
        <v>978</v>
      </c>
      <c r="I165" s="1" t="s">
        <v>978</v>
      </c>
      <c r="J165" s="1">
        <v>1</v>
      </c>
      <c r="M165" s="1">
        <v>1</v>
      </c>
      <c r="O165" s="1" t="s">
        <v>516</v>
      </c>
      <c r="P165" s="1" t="str">
        <f t="shared" si="21"/>
        <v>LK</v>
      </c>
      <c r="Q165" s="1" t="s">
        <v>507</v>
      </c>
      <c r="R165" s="1" t="str">
        <f t="shared" si="22"/>
        <v>SL</v>
      </c>
      <c r="S165" s="1" t="s">
        <v>817</v>
      </c>
      <c r="T165" s="1" t="str">
        <f t="shared" si="23"/>
        <v>SD</v>
      </c>
      <c r="U165" s="1" t="s">
        <v>829</v>
      </c>
      <c r="V165" s="1" t="str">
        <f t="shared" si="24"/>
        <v>SL</v>
      </c>
    </row>
    <row r="166" spans="2:22" ht="18.600000000000001" customHeight="1" x14ac:dyDescent="0.25">
      <c r="B166" s="1" t="s">
        <v>377</v>
      </c>
      <c r="C166" s="1" t="s">
        <v>838</v>
      </c>
      <c r="D166" s="1" t="s">
        <v>1113</v>
      </c>
      <c r="E166" s="1" t="s">
        <v>838</v>
      </c>
      <c r="F166" s="1" t="s">
        <v>838</v>
      </c>
      <c r="H166" s="1" t="s">
        <v>978</v>
      </c>
      <c r="I166" s="1" t="s">
        <v>978</v>
      </c>
      <c r="J166" s="1">
        <v>1</v>
      </c>
      <c r="M166" s="1">
        <v>1</v>
      </c>
      <c r="O166" s="1" t="s">
        <v>817</v>
      </c>
      <c r="P166" s="1" t="str">
        <f t="shared" si="21"/>
        <v>SD</v>
      </c>
      <c r="Q166" s="1" t="s">
        <v>1106</v>
      </c>
      <c r="R166" s="1" t="str">
        <f t="shared" si="22"/>
        <v>SG</v>
      </c>
      <c r="S166" s="1" t="s">
        <v>833</v>
      </c>
      <c r="T166" s="1" t="str">
        <f t="shared" si="23"/>
        <v>SS</v>
      </c>
      <c r="U166" s="1" t="s">
        <v>822</v>
      </c>
      <c r="V166" s="1" t="str">
        <f t="shared" si="24"/>
        <v>SG</v>
      </c>
    </row>
    <row r="167" spans="2:22" ht="18.600000000000001" customHeight="1" x14ac:dyDescent="0.25">
      <c r="B167" s="1" t="s">
        <v>525</v>
      </c>
      <c r="C167" s="1" t="s">
        <v>839</v>
      </c>
      <c r="D167" s="1" t="s">
        <v>1114</v>
      </c>
      <c r="E167" s="1" t="s">
        <v>840</v>
      </c>
      <c r="F167" s="1" t="s">
        <v>841</v>
      </c>
      <c r="G167" s="1" t="s">
        <v>935</v>
      </c>
      <c r="H167" s="1" t="s">
        <v>978</v>
      </c>
      <c r="I167" s="1" t="s">
        <v>978</v>
      </c>
      <c r="J167" s="1">
        <v>1</v>
      </c>
      <c r="O167" s="1" t="s">
        <v>519</v>
      </c>
      <c r="P167" s="1" t="str">
        <f t="shared" si="21"/>
        <v>SR</v>
      </c>
      <c r="Q167" s="1" t="s">
        <v>1108</v>
      </c>
      <c r="R167" s="1" t="str">
        <f t="shared" si="22"/>
        <v>SK</v>
      </c>
      <c r="S167" s="1" t="s">
        <v>519</v>
      </c>
      <c r="T167" s="1" t="str">
        <f t="shared" si="23"/>
        <v>SR</v>
      </c>
      <c r="U167" s="1" t="s">
        <v>831</v>
      </c>
      <c r="V167" s="1" t="str">
        <f t="shared" si="24"/>
        <v>SO</v>
      </c>
    </row>
    <row r="168" spans="2:22" ht="18.600000000000001" customHeight="1" x14ac:dyDescent="0.25">
      <c r="B168" s="1" t="s">
        <v>522</v>
      </c>
      <c r="C168" s="1" t="s">
        <v>521</v>
      </c>
      <c r="D168" s="1" t="s">
        <v>521</v>
      </c>
      <c r="E168" s="1" t="s">
        <v>842</v>
      </c>
      <c r="F168" s="1" t="s">
        <v>843</v>
      </c>
      <c r="G168" s="1" t="s">
        <v>936</v>
      </c>
      <c r="H168" s="1" t="s">
        <v>978</v>
      </c>
      <c r="I168" s="1" t="s">
        <v>978</v>
      </c>
      <c r="J168" s="1">
        <v>1</v>
      </c>
      <c r="O168" s="1" t="s">
        <v>521</v>
      </c>
      <c r="P168" s="1" t="str">
        <f t="shared" si="21"/>
        <v>SZ</v>
      </c>
      <c r="Q168" s="1" t="s">
        <v>1107</v>
      </c>
      <c r="R168" s="1" t="str">
        <f t="shared" si="22"/>
        <v>SI</v>
      </c>
      <c r="S168" s="1" t="s">
        <v>842</v>
      </c>
      <c r="T168" s="1" t="str">
        <f t="shared" si="23"/>
        <v>SZ</v>
      </c>
      <c r="U168" s="1" t="s">
        <v>516</v>
      </c>
      <c r="V168" s="1" t="str">
        <f t="shared" si="24"/>
        <v>LK</v>
      </c>
    </row>
    <row r="169" spans="2:22" ht="18.600000000000001" customHeight="1" x14ac:dyDescent="0.25">
      <c r="B169" s="1" t="s">
        <v>355</v>
      </c>
      <c r="C169" s="1" t="s">
        <v>844</v>
      </c>
      <c r="D169" s="1" t="s">
        <v>1115</v>
      </c>
      <c r="E169" s="1" t="s">
        <v>845</v>
      </c>
      <c r="F169" s="1" t="s">
        <v>844</v>
      </c>
      <c r="H169" s="1" t="s">
        <v>978</v>
      </c>
      <c r="I169" s="1" t="s">
        <v>978</v>
      </c>
      <c r="K169" s="1">
        <v>1</v>
      </c>
      <c r="O169" s="1" t="s">
        <v>818</v>
      </c>
      <c r="P169" s="1" t="str">
        <f t="shared" si="21"/>
        <v>SE</v>
      </c>
      <c r="Q169" s="1" t="s">
        <v>1111</v>
      </c>
      <c r="R169" s="1" t="str">
        <f t="shared" si="22"/>
        <v>SO</v>
      </c>
      <c r="S169" s="1" t="s">
        <v>840</v>
      </c>
      <c r="T169" s="1" t="str">
        <f t="shared" si="23"/>
        <v>SY</v>
      </c>
      <c r="U169" s="1" t="s">
        <v>879</v>
      </c>
      <c r="V169" s="1" t="str">
        <f t="shared" si="24"/>
        <v>ZA</v>
      </c>
    </row>
    <row r="170" spans="2:22" ht="18.600000000000001" customHeight="1" x14ac:dyDescent="0.25">
      <c r="B170" s="1" t="s">
        <v>532</v>
      </c>
      <c r="C170" s="1" t="s">
        <v>531</v>
      </c>
      <c r="D170" s="1" t="s">
        <v>531</v>
      </c>
      <c r="E170" s="1" t="s">
        <v>531</v>
      </c>
      <c r="F170" s="1" t="s">
        <v>531</v>
      </c>
      <c r="H170" s="1" t="s">
        <v>978</v>
      </c>
      <c r="I170" s="1" t="s">
        <v>978</v>
      </c>
      <c r="K170" s="1">
        <v>1</v>
      </c>
      <c r="O170" s="1" t="s">
        <v>635</v>
      </c>
      <c r="P170" s="1" t="str">
        <f t="shared" si="21"/>
        <v>CH</v>
      </c>
      <c r="Q170" s="1" t="s">
        <v>1104</v>
      </c>
      <c r="R170" s="1" t="str">
        <f t="shared" si="22"/>
        <v>SD</v>
      </c>
      <c r="S170" s="1" t="s">
        <v>849</v>
      </c>
      <c r="T170" s="1" t="str">
        <f t="shared" si="23"/>
        <v>TJ</v>
      </c>
      <c r="U170" s="1" t="s">
        <v>951</v>
      </c>
      <c r="V170" s="1" t="str">
        <f t="shared" si="24"/>
        <v>SD</v>
      </c>
    </row>
    <row r="171" spans="2:22" ht="18.600000000000001" customHeight="1" x14ac:dyDescent="0.25">
      <c r="B171" s="1" t="s">
        <v>528</v>
      </c>
      <c r="C171" s="1" t="s">
        <v>846</v>
      </c>
      <c r="D171" s="1" t="s">
        <v>1116</v>
      </c>
      <c r="E171" s="1" t="s">
        <v>846</v>
      </c>
      <c r="F171" s="1" t="s">
        <v>847</v>
      </c>
      <c r="G171" s="1" t="s">
        <v>937</v>
      </c>
      <c r="H171" s="1" t="s">
        <v>978</v>
      </c>
      <c r="I171" s="1" t="s">
        <v>978</v>
      </c>
      <c r="J171" s="1">
        <v>1</v>
      </c>
      <c r="O171" s="1" t="s">
        <v>839</v>
      </c>
      <c r="P171" s="1" t="str">
        <f t="shared" si="21"/>
        <v>SY</v>
      </c>
      <c r="Q171" s="1" t="s">
        <v>1112</v>
      </c>
      <c r="R171" s="1" t="str">
        <f t="shared" si="22"/>
        <v>SS</v>
      </c>
      <c r="S171" s="1" t="s">
        <v>862</v>
      </c>
      <c r="T171" s="1" t="str">
        <f t="shared" si="23"/>
        <v>TZ</v>
      </c>
      <c r="U171" s="1" t="s">
        <v>834</v>
      </c>
      <c r="V171" s="1" t="str">
        <f t="shared" si="24"/>
        <v>SS</v>
      </c>
    </row>
    <row r="172" spans="2:22" ht="18.600000000000001" customHeight="1" x14ac:dyDescent="0.25">
      <c r="B172" s="1" t="s">
        <v>526</v>
      </c>
      <c r="C172" s="1" t="s">
        <v>848</v>
      </c>
      <c r="D172" s="1" t="s">
        <v>1117</v>
      </c>
      <c r="E172" s="1" t="s">
        <v>849</v>
      </c>
      <c r="F172" s="1" t="s">
        <v>850</v>
      </c>
      <c r="G172" s="1" t="s">
        <v>938</v>
      </c>
      <c r="H172" s="1" t="s">
        <v>978</v>
      </c>
      <c r="I172" s="1" t="s">
        <v>978</v>
      </c>
      <c r="J172" s="1">
        <v>1</v>
      </c>
      <c r="O172" s="1" t="s">
        <v>848</v>
      </c>
      <c r="P172" s="1" t="str">
        <f t="shared" si="21"/>
        <v>TJ</v>
      </c>
      <c r="Q172" s="1" t="s">
        <v>516</v>
      </c>
      <c r="R172" s="1" t="str">
        <f t="shared" si="22"/>
        <v>LK</v>
      </c>
      <c r="S172" s="1" t="s">
        <v>846</v>
      </c>
      <c r="T172" s="1" t="str">
        <f t="shared" si="23"/>
        <v>TH</v>
      </c>
      <c r="U172" s="1" t="s">
        <v>820</v>
      </c>
      <c r="V172" s="1" t="str">
        <f t="shared" si="24"/>
        <v>SE</v>
      </c>
    </row>
    <row r="173" spans="2:22" ht="18.600000000000001" customHeight="1" x14ac:dyDescent="0.25">
      <c r="B173" s="1" t="s">
        <v>530</v>
      </c>
      <c r="C173" s="1" t="s">
        <v>529</v>
      </c>
      <c r="D173" s="1" t="s">
        <v>1118</v>
      </c>
      <c r="E173" s="1" t="s">
        <v>901</v>
      </c>
      <c r="F173" s="1" t="s">
        <v>529</v>
      </c>
      <c r="H173" s="1" t="s">
        <v>978</v>
      </c>
      <c r="I173" s="1" t="s">
        <v>978</v>
      </c>
      <c r="J173" s="1">
        <v>1</v>
      </c>
      <c r="O173" s="1" t="s">
        <v>974</v>
      </c>
      <c r="P173" s="1" t="str">
        <f t="shared" si="21"/>
        <v>TZ</v>
      </c>
      <c r="Q173" s="1" t="s">
        <v>1105</v>
      </c>
      <c r="R173" s="1" t="str">
        <f t="shared" si="22"/>
        <v>SE</v>
      </c>
      <c r="S173" s="1" t="s">
        <v>531</v>
      </c>
      <c r="T173" s="1" t="str">
        <f t="shared" si="23"/>
        <v>TG</v>
      </c>
      <c r="U173" s="1" t="s">
        <v>636</v>
      </c>
      <c r="V173" s="1" t="str">
        <f t="shared" si="24"/>
        <v>CH</v>
      </c>
    </row>
    <row r="174" spans="2:22" ht="18.600000000000001" customHeight="1" x14ac:dyDescent="0.25">
      <c r="B174" s="1" t="s">
        <v>538</v>
      </c>
      <c r="C174" s="1" t="s">
        <v>851</v>
      </c>
      <c r="D174" s="1" t="s">
        <v>1119</v>
      </c>
      <c r="E174" s="1" t="s">
        <v>851</v>
      </c>
      <c r="F174" s="1" t="s">
        <v>852</v>
      </c>
      <c r="G174" s="1" t="s">
        <v>939</v>
      </c>
      <c r="H174" s="1" t="s">
        <v>978</v>
      </c>
      <c r="I174" s="1" t="s">
        <v>978</v>
      </c>
      <c r="J174" s="1">
        <v>1</v>
      </c>
      <c r="O174" s="1" t="s">
        <v>846</v>
      </c>
      <c r="P174" s="1" t="str">
        <f t="shared" si="21"/>
        <v>TH</v>
      </c>
      <c r="Q174" s="1" t="s">
        <v>519</v>
      </c>
      <c r="R174" s="1" t="str">
        <f t="shared" si="22"/>
        <v>SR</v>
      </c>
      <c r="S174" s="1" t="s">
        <v>533</v>
      </c>
      <c r="T174" s="1" t="str">
        <f t="shared" si="23"/>
        <v>TO</v>
      </c>
      <c r="U174" s="1" t="s">
        <v>519</v>
      </c>
      <c r="V174" s="1" t="str">
        <f t="shared" si="24"/>
        <v>SR</v>
      </c>
    </row>
    <row r="175" spans="2:22" ht="18.600000000000001" customHeight="1" x14ac:dyDescent="0.25">
      <c r="B175" s="1" t="s">
        <v>536</v>
      </c>
      <c r="C175" s="1" t="s">
        <v>853</v>
      </c>
      <c r="D175" s="1" t="s">
        <v>1120</v>
      </c>
      <c r="E175" s="1" t="s">
        <v>854</v>
      </c>
      <c r="F175" s="1" t="s">
        <v>855</v>
      </c>
      <c r="G175" s="1" t="s">
        <v>940</v>
      </c>
      <c r="H175" s="1" t="s">
        <v>978</v>
      </c>
      <c r="I175" s="1" t="s">
        <v>978</v>
      </c>
      <c r="K175" s="1">
        <v>1</v>
      </c>
      <c r="O175" s="1" t="s">
        <v>529</v>
      </c>
      <c r="P175" s="1" t="str">
        <f t="shared" si="21"/>
        <v>TL</v>
      </c>
      <c r="Q175" s="1" t="s">
        <v>521</v>
      </c>
      <c r="R175" s="1" t="str">
        <f t="shared" si="22"/>
        <v>SZ</v>
      </c>
      <c r="S175" s="1" t="s">
        <v>860</v>
      </c>
      <c r="T175" s="1" t="str">
        <f t="shared" si="23"/>
        <v>TT</v>
      </c>
      <c r="U175" s="1" t="s">
        <v>843</v>
      </c>
      <c r="V175" s="1" t="str">
        <f t="shared" si="24"/>
        <v>SZ</v>
      </c>
    </row>
    <row r="176" spans="2:22" ht="18.600000000000001" customHeight="1" x14ac:dyDescent="0.25">
      <c r="B176" s="1" t="s">
        <v>534</v>
      </c>
      <c r="C176" s="1" t="s">
        <v>533</v>
      </c>
      <c r="D176" s="1" t="s">
        <v>533</v>
      </c>
      <c r="E176" s="1" t="s">
        <v>533</v>
      </c>
      <c r="F176" s="1" t="s">
        <v>533</v>
      </c>
      <c r="H176" s="1" t="s">
        <v>978</v>
      </c>
      <c r="I176" s="1" t="s">
        <v>978</v>
      </c>
      <c r="J176" s="1">
        <v>1</v>
      </c>
      <c r="O176" s="1" t="s">
        <v>531</v>
      </c>
      <c r="P176" s="1" t="str">
        <f t="shared" si="21"/>
        <v>TG</v>
      </c>
      <c r="Q176" s="1" t="s">
        <v>1114</v>
      </c>
      <c r="R176" s="1" t="str">
        <f t="shared" si="22"/>
        <v>SY</v>
      </c>
      <c r="S176" s="1" t="s">
        <v>845</v>
      </c>
      <c r="T176" s="1" t="str">
        <f t="shared" si="23"/>
        <v>TD</v>
      </c>
      <c r="U176" s="1" t="s">
        <v>847</v>
      </c>
      <c r="V176" s="1" t="str">
        <f t="shared" si="24"/>
        <v>TH</v>
      </c>
    </row>
    <row r="177" spans="2:22" ht="18.600000000000001" customHeight="1" x14ac:dyDescent="0.25">
      <c r="B177" s="1" t="s">
        <v>537</v>
      </c>
      <c r="C177" s="1" t="s">
        <v>856</v>
      </c>
      <c r="D177" s="1" t="s">
        <v>1121</v>
      </c>
      <c r="E177" s="1" t="s">
        <v>857</v>
      </c>
      <c r="F177" s="1" t="s">
        <v>858</v>
      </c>
      <c r="G177" s="1" t="s">
        <v>941</v>
      </c>
      <c r="H177" s="1" t="s">
        <v>978</v>
      </c>
      <c r="I177" s="1" t="s">
        <v>978</v>
      </c>
      <c r="J177" s="1">
        <v>1</v>
      </c>
      <c r="O177" s="1" t="s">
        <v>533</v>
      </c>
      <c r="P177" s="1" t="str">
        <f t="shared" si="21"/>
        <v>TO</v>
      </c>
      <c r="Q177" s="1" t="s">
        <v>1117</v>
      </c>
      <c r="R177" s="1" t="str">
        <f t="shared" si="22"/>
        <v>TJ</v>
      </c>
      <c r="S177" s="1" t="s">
        <v>649</v>
      </c>
      <c r="T177" s="1" t="str">
        <f t="shared" si="23"/>
        <v>CZ</v>
      </c>
      <c r="U177" s="1" t="s">
        <v>863</v>
      </c>
      <c r="V177" s="1" t="str">
        <f t="shared" si="24"/>
        <v>TZ</v>
      </c>
    </row>
    <row r="178" spans="2:22" ht="18.600000000000001" customHeight="1" x14ac:dyDescent="0.25">
      <c r="B178" s="1" t="s">
        <v>535</v>
      </c>
      <c r="C178" s="1" t="s">
        <v>859</v>
      </c>
      <c r="D178" s="1" t="s">
        <v>1122</v>
      </c>
      <c r="E178" s="1" t="s">
        <v>860</v>
      </c>
      <c r="F178" s="1" t="s">
        <v>861</v>
      </c>
      <c r="H178" s="1" t="s">
        <v>978</v>
      </c>
      <c r="I178" s="1" t="s">
        <v>978</v>
      </c>
      <c r="J178" s="1">
        <v>1</v>
      </c>
      <c r="O178" s="1" t="s">
        <v>859</v>
      </c>
      <c r="P178" s="1" t="str">
        <f t="shared" si="21"/>
        <v>TT</v>
      </c>
      <c r="Q178" s="1" t="s">
        <v>1123</v>
      </c>
      <c r="R178" s="1" t="str">
        <f t="shared" si="22"/>
        <v>TZ</v>
      </c>
      <c r="S178" s="1" t="s">
        <v>854</v>
      </c>
      <c r="T178" s="1" t="str">
        <f t="shared" si="23"/>
        <v>TN</v>
      </c>
      <c r="U178" s="1" t="s">
        <v>850</v>
      </c>
      <c r="V178" s="1" t="str">
        <f t="shared" si="24"/>
        <v>TJ</v>
      </c>
    </row>
    <row r="179" spans="2:22" ht="18.600000000000001" customHeight="1" x14ac:dyDescent="0.25">
      <c r="B179" s="1" t="s">
        <v>540</v>
      </c>
      <c r="C179" s="1" t="s">
        <v>539</v>
      </c>
      <c r="D179" s="1" t="s">
        <v>539</v>
      </c>
      <c r="E179" s="1" t="s">
        <v>539</v>
      </c>
      <c r="F179" s="1" t="s">
        <v>539</v>
      </c>
      <c r="H179" s="1" t="s">
        <v>978</v>
      </c>
      <c r="I179" s="1" t="s">
        <v>978</v>
      </c>
      <c r="J179" s="1">
        <v>1</v>
      </c>
      <c r="O179" s="1" t="s">
        <v>853</v>
      </c>
      <c r="P179" s="1" t="str">
        <f t="shared" si="21"/>
        <v>TN</v>
      </c>
      <c r="Q179" s="1" t="s">
        <v>1033</v>
      </c>
      <c r="R179" s="1" t="str">
        <f t="shared" si="22"/>
        <v>CZ</v>
      </c>
      <c r="S179" s="1" t="s">
        <v>857</v>
      </c>
      <c r="T179" s="1" t="str">
        <f t="shared" si="23"/>
        <v>TR</v>
      </c>
      <c r="U179" s="1" t="s">
        <v>529</v>
      </c>
      <c r="V179" s="1" t="str">
        <f t="shared" si="24"/>
        <v>TL</v>
      </c>
    </row>
    <row r="180" spans="2:22" ht="18.600000000000001" customHeight="1" x14ac:dyDescent="0.25">
      <c r="B180" s="1" t="s">
        <v>527</v>
      </c>
      <c r="C180" s="1" t="s">
        <v>974</v>
      </c>
      <c r="D180" s="1" t="s">
        <v>1123</v>
      </c>
      <c r="E180" s="1" t="s">
        <v>862</v>
      </c>
      <c r="F180" s="1" t="s">
        <v>863</v>
      </c>
      <c r="H180" s="1" t="s">
        <v>978</v>
      </c>
      <c r="I180" s="1" t="s">
        <v>978</v>
      </c>
      <c r="J180" s="1">
        <v>1</v>
      </c>
      <c r="O180" s="1" t="s">
        <v>856</v>
      </c>
      <c r="P180" s="1" t="str">
        <f t="shared" si="21"/>
        <v>TR</v>
      </c>
      <c r="Q180" s="1" t="s">
        <v>1116</v>
      </c>
      <c r="R180" s="1" t="str">
        <f t="shared" si="22"/>
        <v>TH</v>
      </c>
      <c r="S180" s="1" t="s">
        <v>851</v>
      </c>
      <c r="T180" s="1" t="str">
        <f t="shared" si="23"/>
        <v>TM</v>
      </c>
      <c r="U180" s="1" t="s">
        <v>531</v>
      </c>
      <c r="V180" s="1" t="str">
        <f t="shared" si="24"/>
        <v>TG</v>
      </c>
    </row>
    <row r="181" spans="2:22" ht="18.600000000000001" customHeight="1" x14ac:dyDescent="0.25">
      <c r="B181" s="1" t="s">
        <v>543</v>
      </c>
      <c r="C181" s="1" t="s">
        <v>542</v>
      </c>
      <c r="D181" s="1" t="s">
        <v>542</v>
      </c>
      <c r="E181" s="1" t="s">
        <v>542</v>
      </c>
      <c r="F181" s="1" t="s">
        <v>864</v>
      </c>
      <c r="G181" s="1" t="s">
        <v>942</v>
      </c>
      <c r="H181" s="1" t="s">
        <v>978</v>
      </c>
      <c r="I181" s="1" t="s">
        <v>978</v>
      </c>
      <c r="J181" s="1">
        <v>1</v>
      </c>
      <c r="O181" s="1" t="s">
        <v>851</v>
      </c>
      <c r="P181" s="1" t="str">
        <f t="shared" si="21"/>
        <v>TM</v>
      </c>
      <c r="Q181" s="1" t="s">
        <v>1118</v>
      </c>
      <c r="R181" s="1" t="str">
        <f t="shared" si="22"/>
        <v>TL</v>
      </c>
      <c r="S181" s="1" t="s">
        <v>539</v>
      </c>
      <c r="T181" s="1" t="str">
        <f t="shared" si="23"/>
        <v>TV</v>
      </c>
      <c r="U181" s="1" t="s">
        <v>533</v>
      </c>
      <c r="V181" s="1" t="str">
        <f t="shared" si="24"/>
        <v>TO</v>
      </c>
    </row>
    <row r="182" spans="2:22" ht="18.600000000000001" customHeight="1" x14ac:dyDescent="0.25">
      <c r="B182" s="1" t="s">
        <v>541</v>
      </c>
      <c r="C182" s="1" t="s">
        <v>865</v>
      </c>
      <c r="D182" s="1" t="s">
        <v>1124</v>
      </c>
      <c r="E182" s="1" t="s">
        <v>865</v>
      </c>
      <c r="F182" s="1" t="s">
        <v>865</v>
      </c>
      <c r="H182" s="1" t="s">
        <v>978</v>
      </c>
      <c r="I182" s="1" t="s">
        <v>978</v>
      </c>
      <c r="J182" s="1">
        <v>1</v>
      </c>
      <c r="O182" s="1" t="s">
        <v>539</v>
      </c>
      <c r="P182" s="1" t="str">
        <f t="shared" si="21"/>
        <v>TV</v>
      </c>
      <c r="Q182" s="1" t="s">
        <v>533</v>
      </c>
      <c r="R182" s="1" t="str">
        <f t="shared" si="22"/>
        <v>TO</v>
      </c>
      <c r="S182" s="1" t="s">
        <v>865</v>
      </c>
      <c r="T182" s="1" t="str">
        <f t="shared" si="23"/>
        <v>UG</v>
      </c>
      <c r="U182" s="1" t="s">
        <v>861</v>
      </c>
      <c r="V182" s="1" t="str">
        <f t="shared" si="24"/>
        <v>TT</v>
      </c>
    </row>
    <row r="183" spans="2:22" ht="18.600000000000001" customHeight="1" x14ac:dyDescent="0.25">
      <c r="B183" s="1" t="s">
        <v>947</v>
      </c>
      <c r="C183" s="1" t="s">
        <v>584</v>
      </c>
      <c r="D183" s="1" t="s">
        <v>1125</v>
      </c>
      <c r="E183" s="1" t="s">
        <v>900</v>
      </c>
      <c r="F183" s="1" t="s">
        <v>948</v>
      </c>
      <c r="H183" s="1" t="s">
        <v>977</v>
      </c>
      <c r="I183" s="1" t="s">
        <v>977</v>
      </c>
      <c r="J183" s="1">
        <v>1</v>
      </c>
      <c r="O183" s="1" t="s">
        <v>865</v>
      </c>
      <c r="P183" s="1" t="str">
        <f t="shared" si="21"/>
        <v>UG</v>
      </c>
      <c r="Q183" s="1" t="s">
        <v>1122</v>
      </c>
      <c r="R183" s="1" t="str">
        <f t="shared" si="22"/>
        <v>TT</v>
      </c>
      <c r="S183" s="1" t="s">
        <v>542</v>
      </c>
      <c r="T183" s="1" t="str">
        <f t="shared" si="23"/>
        <v>UA</v>
      </c>
      <c r="U183" s="1" t="s">
        <v>855</v>
      </c>
      <c r="V183" s="1" t="str">
        <f t="shared" si="24"/>
        <v>TN</v>
      </c>
    </row>
    <row r="184" spans="2:22" ht="18.600000000000001" customHeight="1" x14ac:dyDescent="0.25">
      <c r="B184" s="1" t="s">
        <v>545</v>
      </c>
      <c r="C184" s="1" t="s">
        <v>866</v>
      </c>
      <c r="D184" s="1" t="s">
        <v>1126</v>
      </c>
      <c r="E184" s="1" t="s">
        <v>867</v>
      </c>
      <c r="F184" s="1" t="s">
        <v>973</v>
      </c>
      <c r="H184" s="1" t="s">
        <v>978</v>
      </c>
      <c r="I184" s="1" t="s">
        <v>978</v>
      </c>
      <c r="J184" s="1">
        <v>1</v>
      </c>
      <c r="O184" s="1" t="s">
        <v>542</v>
      </c>
      <c r="P184" s="1" t="str">
        <f t="shared" si="21"/>
        <v>UA</v>
      </c>
      <c r="Q184" s="1" t="s">
        <v>1119</v>
      </c>
      <c r="R184" s="1" t="str">
        <f t="shared" si="22"/>
        <v>TM</v>
      </c>
      <c r="S184" s="1" t="s">
        <v>704</v>
      </c>
      <c r="T184" s="1" t="str">
        <f t="shared" si="23"/>
        <v>HU</v>
      </c>
      <c r="U184" s="1" t="s">
        <v>852</v>
      </c>
      <c r="V184" s="1" t="str">
        <f t="shared" si="24"/>
        <v>TM</v>
      </c>
    </row>
    <row r="185" spans="2:22" ht="18.600000000000001" customHeight="1" x14ac:dyDescent="0.25">
      <c r="B185" s="1" t="s">
        <v>547</v>
      </c>
      <c r="C185" s="1" t="s">
        <v>546</v>
      </c>
      <c r="D185" s="1" t="s">
        <v>546</v>
      </c>
      <c r="E185" s="1" t="s">
        <v>546</v>
      </c>
      <c r="F185" s="1" t="s">
        <v>546</v>
      </c>
      <c r="H185" s="1" t="s">
        <v>978</v>
      </c>
      <c r="I185" s="1" t="s">
        <v>978</v>
      </c>
      <c r="J185" s="1">
        <v>1</v>
      </c>
      <c r="M185" s="1">
        <v>1</v>
      </c>
      <c r="O185" s="1" t="s">
        <v>592</v>
      </c>
      <c r="P185" s="1" t="str">
        <f t="shared" si="21"/>
        <v>AE</v>
      </c>
      <c r="Q185" s="1" t="s">
        <v>1121</v>
      </c>
      <c r="R185" s="1" t="str">
        <f t="shared" si="22"/>
        <v>TR</v>
      </c>
      <c r="S185" s="1" t="s">
        <v>546</v>
      </c>
      <c r="T185" s="1" t="str">
        <f t="shared" si="23"/>
        <v>UY</v>
      </c>
      <c r="U185" s="1" t="s">
        <v>858</v>
      </c>
      <c r="V185" s="1" t="str">
        <f t="shared" si="24"/>
        <v>TR</v>
      </c>
    </row>
    <row r="186" spans="2:22" ht="18.600000000000001" customHeight="1" x14ac:dyDescent="0.25">
      <c r="B186" s="1" t="s">
        <v>548</v>
      </c>
      <c r="C186" s="1" t="s">
        <v>868</v>
      </c>
      <c r="D186" s="1" t="s">
        <v>1127</v>
      </c>
      <c r="E186" s="1" t="s">
        <v>869</v>
      </c>
      <c r="F186" s="1" t="s">
        <v>870</v>
      </c>
      <c r="H186" s="1" t="s">
        <v>978</v>
      </c>
      <c r="I186" s="1" t="s">
        <v>978</v>
      </c>
      <c r="J186" s="1">
        <v>1</v>
      </c>
      <c r="O186" s="1" t="s">
        <v>584</v>
      </c>
      <c r="P186" s="1" t="str">
        <f t="shared" si="21"/>
        <v>UK</v>
      </c>
      <c r="Q186" s="1" t="s">
        <v>539</v>
      </c>
      <c r="R186" s="1" t="str">
        <f t="shared" si="22"/>
        <v>TV</v>
      </c>
      <c r="S186" s="1" t="s">
        <v>869</v>
      </c>
      <c r="T186" s="1" t="str">
        <f t="shared" si="23"/>
        <v>UZ</v>
      </c>
      <c r="U186" s="1" t="s">
        <v>539</v>
      </c>
      <c r="V186" s="1" t="str">
        <f t="shared" si="24"/>
        <v>TV</v>
      </c>
    </row>
    <row r="187" spans="2:22" ht="18.600000000000001" customHeight="1" x14ac:dyDescent="0.25">
      <c r="B187" s="1" t="s">
        <v>498</v>
      </c>
      <c r="C187" s="1" t="s">
        <v>587</v>
      </c>
      <c r="D187" s="1" t="s">
        <v>1128</v>
      </c>
      <c r="E187" s="1" t="s">
        <v>871</v>
      </c>
      <c r="F187" s="1" t="s">
        <v>872</v>
      </c>
      <c r="H187" s="1" t="s">
        <v>978</v>
      </c>
      <c r="I187" s="1" t="s">
        <v>978</v>
      </c>
      <c r="J187" s="1">
        <v>1</v>
      </c>
      <c r="O187" s="1" t="s">
        <v>866</v>
      </c>
      <c r="P187" s="1" t="str">
        <f t="shared" si="21"/>
        <v>US</v>
      </c>
      <c r="Q187" s="1" t="s">
        <v>542</v>
      </c>
      <c r="R187" s="1" t="str">
        <f t="shared" si="22"/>
        <v>UA</v>
      </c>
      <c r="S187" s="1" t="s">
        <v>549</v>
      </c>
      <c r="T187" s="1" t="str">
        <f t="shared" si="23"/>
        <v>VU</v>
      </c>
      <c r="U187" s="1" t="s">
        <v>864</v>
      </c>
      <c r="V187" s="1" t="str">
        <f t="shared" si="24"/>
        <v>UA</v>
      </c>
    </row>
    <row r="188" spans="2:22" ht="18.600000000000001" customHeight="1" x14ac:dyDescent="0.25">
      <c r="B188" s="1" t="s">
        <v>552</v>
      </c>
      <c r="C188" s="1" t="s">
        <v>551</v>
      </c>
      <c r="D188" s="1" t="s">
        <v>551</v>
      </c>
      <c r="E188" s="1" t="s">
        <v>551</v>
      </c>
      <c r="F188" s="1" t="s">
        <v>551</v>
      </c>
      <c r="H188" s="1" t="s">
        <v>978</v>
      </c>
      <c r="I188" s="1" t="s">
        <v>978</v>
      </c>
      <c r="J188" s="1">
        <v>1</v>
      </c>
      <c r="M188" s="1">
        <v>1</v>
      </c>
      <c r="O188" s="1" t="s">
        <v>546</v>
      </c>
      <c r="P188" s="1" t="str">
        <f t="shared" si="21"/>
        <v>UY</v>
      </c>
      <c r="Q188" s="1" t="s">
        <v>1059</v>
      </c>
      <c r="R188" s="1" t="str">
        <f t="shared" si="22"/>
        <v>IN</v>
      </c>
      <c r="S188" s="1" t="s">
        <v>551</v>
      </c>
      <c r="T188" s="1" t="str">
        <f t="shared" si="23"/>
        <v>VE</v>
      </c>
      <c r="U188" s="1" t="s">
        <v>865</v>
      </c>
      <c r="V188" s="1" t="str">
        <f t="shared" si="24"/>
        <v>UG</v>
      </c>
    </row>
    <row r="189" spans="2:22" ht="18.600000000000001" customHeight="1" x14ac:dyDescent="0.25">
      <c r="B189" s="1" t="s">
        <v>553</v>
      </c>
      <c r="C189" s="1" t="s">
        <v>873</v>
      </c>
      <c r="D189" s="1" t="s">
        <v>873</v>
      </c>
      <c r="E189" s="1" t="s">
        <v>874</v>
      </c>
      <c r="F189" s="1" t="s">
        <v>873</v>
      </c>
      <c r="H189" s="1" t="s">
        <v>978</v>
      </c>
      <c r="I189" s="1" t="s">
        <v>978</v>
      </c>
      <c r="J189" s="1">
        <v>1</v>
      </c>
      <c r="O189" s="1" t="s">
        <v>868</v>
      </c>
      <c r="P189" s="1" t="str">
        <f t="shared" si="21"/>
        <v>UZ</v>
      </c>
      <c r="Q189" s="1" t="s">
        <v>546</v>
      </c>
      <c r="R189" s="1" t="str">
        <f t="shared" si="22"/>
        <v>UY</v>
      </c>
      <c r="S189" s="1" t="s">
        <v>593</v>
      </c>
      <c r="T189" s="1" t="str">
        <f t="shared" si="23"/>
        <v>AE</v>
      </c>
      <c r="U189" s="1" t="s">
        <v>1138</v>
      </c>
      <c r="V189" s="1" t="str">
        <f t="shared" si="24"/>
        <v>IN</v>
      </c>
    </row>
    <row r="190" spans="2:22" ht="18.600000000000001" customHeight="1" x14ac:dyDescent="0.25">
      <c r="B190" s="1" t="s">
        <v>550</v>
      </c>
      <c r="C190" s="1" t="s">
        <v>549</v>
      </c>
      <c r="D190" s="1" t="s">
        <v>549</v>
      </c>
      <c r="E190" s="1" t="s">
        <v>549</v>
      </c>
      <c r="F190" s="1" t="s">
        <v>549</v>
      </c>
      <c r="H190" s="1" t="s">
        <v>978</v>
      </c>
      <c r="I190" s="1" t="s">
        <v>978</v>
      </c>
      <c r="J190" s="1">
        <v>1</v>
      </c>
      <c r="O190" s="1" t="s">
        <v>549</v>
      </c>
      <c r="P190" s="1" t="str">
        <f t="shared" si="21"/>
        <v>VU</v>
      </c>
      <c r="Q190" s="1" t="s">
        <v>549</v>
      </c>
      <c r="R190" s="1" t="str">
        <f t="shared" si="22"/>
        <v>VU</v>
      </c>
      <c r="S190" s="1" t="s">
        <v>867</v>
      </c>
      <c r="T190" s="1" t="str">
        <f t="shared" si="23"/>
        <v>US</v>
      </c>
      <c r="U190" s="1" t="s">
        <v>870</v>
      </c>
      <c r="V190" s="1" t="str">
        <f t="shared" si="24"/>
        <v>UZ</v>
      </c>
    </row>
    <row r="191" spans="2:22" ht="18.600000000000001" customHeight="1" x14ac:dyDescent="0.25">
      <c r="B191" s="1" t="s">
        <v>500</v>
      </c>
      <c r="C191" s="1" t="s">
        <v>499</v>
      </c>
      <c r="D191" s="1" t="s">
        <v>499</v>
      </c>
      <c r="E191" s="1" t="s">
        <v>499</v>
      </c>
      <c r="F191" s="1" t="s">
        <v>499</v>
      </c>
      <c r="H191" s="1" t="s">
        <v>978</v>
      </c>
      <c r="I191" s="1" t="s">
        <v>978</v>
      </c>
      <c r="J191" s="1">
        <v>1</v>
      </c>
      <c r="O191" s="1" t="s">
        <v>551</v>
      </c>
      <c r="P191" s="1" t="str">
        <f t="shared" si="21"/>
        <v>VE</v>
      </c>
      <c r="Q191" s="1" t="s">
        <v>551</v>
      </c>
      <c r="R191" s="1" t="str">
        <f t="shared" si="22"/>
        <v>VE</v>
      </c>
      <c r="S191" s="1" t="s">
        <v>900</v>
      </c>
      <c r="T191" s="1" t="str">
        <f t="shared" si="23"/>
        <v>UK</v>
      </c>
      <c r="U191" s="1" t="s">
        <v>549</v>
      </c>
      <c r="V191" s="1" t="str">
        <f t="shared" si="24"/>
        <v>VU</v>
      </c>
    </row>
    <row r="192" spans="2:22" ht="18.600000000000001" customHeight="1" x14ac:dyDescent="0.25">
      <c r="B192" s="1" t="s">
        <v>554</v>
      </c>
      <c r="C192" s="1" t="s">
        <v>875</v>
      </c>
      <c r="D192" s="1" t="s">
        <v>1129</v>
      </c>
      <c r="E192" s="1" t="s">
        <v>876</v>
      </c>
      <c r="F192" s="1" t="s">
        <v>875</v>
      </c>
      <c r="G192" s="1" t="s">
        <v>589</v>
      </c>
      <c r="H192" s="1" t="s">
        <v>978</v>
      </c>
      <c r="I192" s="1" t="s">
        <v>978</v>
      </c>
      <c r="J192" s="1">
        <v>1</v>
      </c>
      <c r="O192" s="1" t="s">
        <v>873</v>
      </c>
      <c r="P192" s="1" t="str">
        <f t="shared" si="21"/>
        <v>VN</v>
      </c>
      <c r="Q192" s="1" t="s">
        <v>873</v>
      </c>
      <c r="R192" s="1" t="str">
        <f t="shared" si="22"/>
        <v>VN</v>
      </c>
      <c r="S192" s="1" t="s">
        <v>874</v>
      </c>
      <c r="T192" s="1" t="str">
        <f t="shared" si="23"/>
        <v>VN</v>
      </c>
      <c r="U192" s="1" t="s">
        <v>873</v>
      </c>
      <c r="V192" s="1" t="str">
        <f t="shared" si="24"/>
        <v>VN</v>
      </c>
    </row>
    <row r="193" spans="2:22" ht="18.600000000000001" customHeight="1" x14ac:dyDescent="0.25">
      <c r="B193" s="1" t="s">
        <v>514</v>
      </c>
      <c r="C193" s="1" t="s">
        <v>877</v>
      </c>
      <c r="D193" s="1" t="s">
        <v>1130</v>
      </c>
      <c r="E193" s="1" t="s">
        <v>878</v>
      </c>
      <c r="F193" s="1" t="s">
        <v>879</v>
      </c>
      <c r="H193" s="1" t="s">
        <v>978</v>
      </c>
      <c r="I193" s="1" t="s">
        <v>978</v>
      </c>
      <c r="J193" s="1">
        <v>1</v>
      </c>
      <c r="O193" s="1" t="s">
        <v>875</v>
      </c>
      <c r="P193" s="1" t="str">
        <f t="shared" si="21"/>
        <v>YE</v>
      </c>
      <c r="Q193" s="1" t="s">
        <v>1129</v>
      </c>
      <c r="R193" s="1" t="str">
        <f t="shared" si="22"/>
        <v>YE</v>
      </c>
      <c r="S193" s="1" t="s">
        <v>1144</v>
      </c>
      <c r="T193" s="1" t="str">
        <f t="shared" si="23"/>
        <v>CN</v>
      </c>
      <c r="U193" s="1" t="s">
        <v>875</v>
      </c>
      <c r="V193" s="1" t="str">
        <f t="shared" si="24"/>
        <v>YE</v>
      </c>
    </row>
    <row r="194" spans="2:22" ht="18.600000000000001" customHeight="1" x14ac:dyDescent="0.25">
      <c r="B194" s="1" t="s">
        <v>555</v>
      </c>
      <c r="C194" s="1" t="s">
        <v>880</v>
      </c>
      <c r="D194" s="1" t="s">
        <v>1131</v>
      </c>
      <c r="E194" s="1" t="s">
        <v>881</v>
      </c>
      <c r="F194" s="1" t="s">
        <v>880</v>
      </c>
      <c r="H194" s="1" t="s">
        <v>978</v>
      </c>
      <c r="I194" s="1" t="s">
        <v>978</v>
      </c>
      <c r="J194" s="1">
        <v>1</v>
      </c>
      <c r="O194" s="1" t="s">
        <v>880</v>
      </c>
      <c r="P194" s="1" t="str">
        <f t="shared" ref="P194:P195" si="25">INDEX($B:$B,MATCH(O194,C:C,0),1)</f>
        <v>ZM</v>
      </c>
      <c r="Q194" s="1" t="s">
        <v>1131</v>
      </c>
      <c r="R194" s="1" t="str">
        <f t="shared" ref="R194:R195" si="26">INDEX($B:$B,MATCH(Q194,D:D,0),1)</f>
        <v>ZM</v>
      </c>
      <c r="S194" s="1" t="s">
        <v>633</v>
      </c>
      <c r="T194" s="1" t="str">
        <f t="shared" ref="T194:T195" si="27">INDEX($B:$B,MATCH(S194,E:E,0),1)</f>
        <v>CF</v>
      </c>
      <c r="U194" s="1" t="s">
        <v>880</v>
      </c>
      <c r="V194" s="1" t="str">
        <f t="shared" ref="V194:V195" si="28">INDEX($B:$B,MATCH(U194,F:F,0),1)</f>
        <v>ZM</v>
      </c>
    </row>
    <row r="195" spans="2:22" ht="18.600000000000001" customHeight="1" x14ac:dyDescent="0.25">
      <c r="B195" s="1" t="s">
        <v>557</v>
      </c>
      <c r="C195" s="1" t="s">
        <v>556</v>
      </c>
      <c r="D195" s="1" t="s">
        <v>556</v>
      </c>
      <c r="E195" s="1" t="s">
        <v>882</v>
      </c>
      <c r="F195" s="1" t="s">
        <v>556</v>
      </c>
      <c r="H195" s="1" t="s">
        <v>978</v>
      </c>
      <c r="I195" s="1" t="s">
        <v>978</v>
      </c>
      <c r="J195" s="1">
        <v>1</v>
      </c>
      <c r="O195" s="1" t="s">
        <v>556</v>
      </c>
      <c r="P195" s="1" t="str">
        <f t="shared" si="25"/>
        <v>ZW</v>
      </c>
      <c r="Q195" s="1" t="s">
        <v>556</v>
      </c>
      <c r="R195" s="1" t="str">
        <f t="shared" si="26"/>
        <v>ZW</v>
      </c>
      <c r="S195" s="1" t="s">
        <v>646</v>
      </c>
      <c r="T195" s="1" t="str">
        <f t="shared" si="27"/>
        <v>CY</v>
      </c>
      <c r="U195" s="1" t="s">
        <v>556</v>
      </c>
      <c r="V195" s="1" t="str">
        <f t="shared" si="28"/>
        <v>ZW</v>
      </c>
    </row>
  </sheetData>
  <sheetProtection algorithmName="SHA-512" hashValue="IJL2082jLgZtDFTGccTFlODrSx+PFdDrTlrsjOVuZbMnC1z/sd/mvEzZY4sWC2nFOaAclgWFPt6aku6eXODMJQ==" saltValue="KrJxqovUG1PuWI2AWb3P+w==" spinCount="100000" sheet="1" objects="1" scenarios="1"/>
  <autoFilter ref="A1:M195" xr:uid="{C3B2BD51-D7DD-44C1-B80E-5516891D3BFA}"/>
  <sortState xmlns:xlrd2="http://schemas.microsoft.com/office/spreadsheetml/2017/richdata2" ref="O2:P195">
    <sortCondition ref="O2"/>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7F58D-2664-46D0-82B0-00D4F880A42E}">
  <sheetPr>
    <tabColor rgb="FF92D050"/>
  </sheetPr>
  <dimension ref="A1:K102"/>
  <sheetViews>
    <sheetView topLeftCell="A49" workbookViewId="0">
      <selection activeCell="B2" sqref="B2"/>
    </sheetView>
  </sheetViews>
  <sheetFormatPr baseColWidth="10" defaultColWidth="11.5703125" defaultRowHeight="28.15" customHeight="1" x14ac:dyDescent="0.25"/>
  <cols>
    <col min="1" max="1" width="23.42578125" style="20" customWidth="1"/>
    <col min="2" max="2" width="24.28515625" style="20" customWidth="1"/>
    <col min="3" max="3" width="72.28515625" style="19" customWidth="1"/>
    <col min="4" max="4" width="48.28515625" style="19" customWidth="1"/>
    <col min="5" max="7" width="11.5703125" style="19"/>
    <col min="8" max="11" width="0" style="19" hidden="1" customWidth="1"/>
    <col min="12" max="16384" width="11.5703125" style="19"/>
  </cols>
  <sheetData>
    <row r="1" spans="1:11" ht="28.15" customHeight="1" x14ac:dyDescent="0.25">
      <c r="A1" s="34" t="str" cm="1">
        <f t="array" ref="A1">INDEX(H1:K1,1,'Registration form'!N3)</f>
        <v>Category</v>
      </c>
      <c r="B1" s="34" t="str">
        <f>INDEX(Lexique!B:E,'Registration form'!M48,'Registration form'!N48)</f>
        <v>Reference of the ILC</v>
      </c>
      <c r="C1" s="34" t="str">
        <f>INDEX(Lexique!B:E,'Registration form'!M49,'Registration form'!N49)</f>
        <v>Designation of the ILC</v>
      </c>
      <c r="D1" s="34" t="str">
        <f>INDEX(Lexique!B:E,'Registration form'!M50,'Registration form'!N50)</f>
        <v>Standard reference(s)</v>
      </c>
      <c r="H1" s="19" t="s">
        <v>1645</v>
      </c>
      <c r="I1" s="19" t="s">
        <v>124</v>
      </c>
      <c r="J1" s="19" t="s">
        <v>1647</v>
      </c>
      <c r="K1" s="19" t="s">
        <v>1646</v>
      </c>
    </row>
    <row r="2" spans="1:11" ht="28.15" customHeight="1" x14ac:dyDescent="0.25">
      <c r="A2" s="32" t="str" cm="1">
        <f t="array" ref="A2">INDEX(Lexique!B:E,MATCH(INDEX(ListeCIL!B:B,MATCH(B2,ListeCIL!D:D,0),1),Lexique!A:A,0),'Registration form'!$N$3)</f>
        <v xml:space="preserve">Chemical analysis of metals and ferro-alloys </v>
      </c>
      <c r="B2" s="32" t="s">
        <v>1709</v>
      </c>
      <c r="C2" s="33" t="str" cm="1">
        <f t="array" ref="C2">INDEX(ListeCIL!E:H,MATCH(B2,ListeCIL!D:D,0),'Registration form'!$N$3)</f>
        <v>Chemical analysis of a non alloyed steel</v>
      </c>
      <c r="D2" s="32" t="str" cm="1">
        <f t="array" ref="D2">INDEX(ListeCIL!I:L,MATCH(B2,ListeCIL!D:D,0),'Registration form'!$N$3)</f>
        <v>Methods of your choice</v>
      </c>
    </row>
    <row r="3" spans="1:11" ht="28.15" customHeight="1" x14ac:dyDescent="0.25">
      <c r="A3" s="32" t="str" cm="1">
        <f t="array" ref="A3">INDEX(Lexique!B:E,MATCH(INDEX(ListeCIL!B:B,MATCH(B3,ListeCIL!D:D,0),1),Lexique!A:A,0),'Registration form'!$N$3)</f>
        <v xml:space="preserve">Chemical analysis of metals and ferro-alloys </v>
      </c>
      <c r="B3" s="32" t="s">
        <v>1710</v>
      </c>
      <c r="C3" s="33" t="str" cm="1">
        <f t="array" ref="C3">INDEX(ListeCIL!E:H,MATCH(B3,ListeCIL!D:D,0),'Registration form'!$N$3)</f>
        <v>Chemical analysis of a low alloyed steel</v>
      </c>
      <c r="D3" s="32" t="str" cm="1">
        <f t="array" ref="D3">INDEX(ListeCIL!I:L,MATCH(B3,ListeCIL!D:D,0),'Registration form'!$N$3)</f>
        <v>Methods of your choice</v>
      </c>
    </row>
    <row r="4" spans="1:11" ht="28.15" customHeight="1" x14ac:dyDescent="0.25">
      <c r="A4" s="32" t="str" cm="1">
        <f t="array" ref="A4">INDEX(Lexique!B:E,MATCH(INDEX(ListeCIL!B:B,MATCH(B4,ListeCIL!D:D,0),1),Lexique!A:A,0),'Registration form'!$N$3)</f>
        <v xml:space="preserve">Chemical analysis of metals and ferro-alloys </v>
      </c>
      <c r="B4" s="32" t="s">
        <v>1711</v>
      </c>
      <c r="C4" s="33" t="str" cm="1">
        <f t="array" ref="C4">INDEX(ListeCIL!E:H,MATCH(B4,ListeCIL!D:D,0),'Registration form'!$N$3)</f>
        <v>Chemical analysis of a high alloyed steel</v>
      </c>
      <c r="D4" s="32" t="str" cm="1">
        <f t="array" ref="D4">INDEX(ListeCIL!I:L,MATCH(B4,ListeCIL!D:D,0),'Registration form'!$N$3)</f>
        <v>Methods of your choice</v>
      </c>
    </row>
    <row r="5" spans="1:11" ht="28.15" customHeight="1" x14ac:dyDescent="0.25">
      <c r="A5" s="32" t="str" cm="1">
        <f t="array" ref="A5">INDEX(Lexique!B:E,MATCH(INDEX(ListeCIL!B:B,MATCH(B5,ListeCIL!D:D,0),1),Lexique!A:A,0),'Registration form'!$N$3)</f>
        <v xml:space="preserve">Chemical analysis of metals and ferro-alloys </v>
      </c>
      <c r="B5" s="32" t="s">
        <v>1712</v>
      </c>
      <c r="C5" s="33" t="str" cm="1">
        <f t="array" ref="C5">INDEX(ListeCIL!E:H,MATCH(B5,ListeCIL!D:D,0),'Registration form'!$N$3)</f>
        <v>Chemical analysis of a stainless steel</v>
      </c>
      <c r="D5" s="32" t="str" cm="1">
        <f t="array" ref="D5">INDEX(ListeCIL!I:L,MATCH(B5,ListeCIL!D:D,0),'Registration form'!$N$3)</f>
        <v>Methods of your choice</v>
      </c>
    </row>
    <row r="6" spans="1:11" ht="28.15" customHeight="1" x14ac:dyDescent="0.25">
      <c r="A6" s="32" t="str" cm="1">
        <f t="array" ref="A6">INDEX(Lexique!B:E,MATCH(INDEX(ListeCIL!B:B,MATCH(B6,ListeCIL!D:D,0),1),Lexique!A:A,0),'Registration form'!$N$3)</f>
        <v xml:space="preserve">Chemical analysis of metals and ferro-alloys </v>
      </c>
      <c r="B6" s="32" t="s">
        <v>1713</v>
      </c>
      <c r="C6" s="33" t="str" cm="1">
        <f t="array" ref="C6">INDEX(ListeCIL!E:H,MATCH(B6,ListeCIL!D:D,0),'Registration form'!$N$3)</f>
        <v>Chemical analysis of a copper alloy</v>
      </c>
      <c r="D6" s="32" t="str" cm="1">
        <f t="array" ref="D6">INDEX(ListeCIL!I:L,MATCH(B6,ListeCIL!D:D,0),'Registration form'!$N$3)</f>
        <v>Methods of your choice</v>
      </c>
    </row>
    <row r="7" spans="1:11" ht="28.15" customHeight="1" x14ac:dyDescent="0.25">
      <c r="A7" s="32" t="str" cm="1">
        <f t="array" ref="A7">INDEX(Lexique!B:E,MATCH(INDEX(ListeCIL!B:B,MATCH(B7,ListeCIL!D:D,0),1),Lexique!A:A,0),'Registration form'!$N$3)</f>
        <v xml:space="preserve">Chemical analysis of metals and ferro-alloys </v>
      </c>
      <c r="B7" s="32" t="s">
        <v>1714</v>
      </c>
      <c r="C7" s="33" t="str" cm="1">
        <f t="array" ref="C7">INDEX(ListeCIL!E:H,MATCH(B7,ListeCIL!D:D,0),'Registration form'!$N$3)</f>
        <v>Chemical analysis of an aluminium alloy</v>
      </c>
      <c r="D7" s="32" t="str" cm="1">
        <f t="array" ref="D7">INDEX(ListeCIL!I:L,MATCH(B7,ListeCIL!D:D,0),'Registration form'!$N$3)</f>
        <v>Methods of your choice</v>
      </c>
    </row>
    <row r="8" spans="1:11" ht="28.15" customHeight="1" x14ac:dyDescent="0.25">
      <c r="A8" s="32" t="str" cm="1">
        <f t="array" ref="A8">INDEX(Lexique!B:E,MATCH(INDEX(ListeCIL!B:B,MATCH(B8,ListeCIL!D:D,0),1),Lexique!A:A,0),'Registration form'!$N$3)</f>
        <v xml:space="preserve">Chemical analysis of metals and ferro-alloys </v>
      </c>
      <c r="B8" s="32" t="s">
        <v>1715</v>
      </c>
      <c r="C8" s="33" t="str" cm="1">
        <f t="array" ref="C8">INDEX(ListeCIL!E:H,MATCH(B8,ListeCIL!D:D,0),'Registration form'!$N$3)</f>
        <v>Chemical analysis of a ferro-manganese</v>
      </c>
      <c r="D8" s="32" t="str" cm="1">
        <f t="array" ref="D8">INDEX(ListeCIL!I:L,MATCH(B8,ListeCIL!D:D,0),'Registration form'!$N$3)</f>
        <v>Methods of your choice</v>
      </c>
    </row>
    <row r="9" spans="1:11" ht="28.15" customHeight="1" x14ac:dyDescent="0.25">
      <c r="A9" s="32" t="str" cm="1">
        <f t="array" ref="A9">INDEX(Lexique!B:E,MATCH(INDEX(ListeCIL!B:B,MATCH(B9,ListeCIL!D:D,0),1),Lexique!A:A,0),'Registration form'!$N$3)</f>
        <v xml:space="preserve">Chemical analysis of metals and ferro-alloys </v>
      </c>
      <c r="B9" s="32" t="s">
        <v>1716</v>
      </c>
      <c r="C9" s="33" t="str" cm="1">
        <f t="array" ref="C9">INDEX(ListeCIL!E:H,MATCH(B9,ListeCIL!D:D,0),'Registration form'!$N$3)</f>
        <v>Chemical analysis of a ferro-silicon</v>
      </c>
      <c r="D9" s="32" t="str" cm="1">
        <f t="array" ref="D9">INDEX(ListeCIL!I:L,MATCH(B9,ListeCIL!D:D,0),'Registration form'!$N$3)</f>
        <v>Methods of your choice</v>
      </c>
    </row>
    <row r="10" spans="1:11" ht="28.15" customHeight="1" x14ac:dyDescent="0.25">
      <c r="A10" s="32" t="str" cm="1">
        <f t="array" ref="A10">INDEX(Lexique!B:E,MATCH(INDEX(ListeCIL!B:B,MATCH(B10,ListeCIL!D:D,0),1),Lexique!A:A,0),'Registration form'!$N$3)</f>
        <v xml:space="preserve">Chemical analysis of metals and ferro-alloys </v>
      </c>
      <c r="B10" s="32" t="s">
        <v>1717</v>
      </c>
      <c r="C10" s="33" t="str" cm="1">
        <f t="array" ref="C10">INDEX(ListeCIL!E:H,MATCH(B10,ListeCIL!D:D,0),'Registration form'!$N$3)</f>
        <v>Chemical analysis of a ferro-chrome</v>
      </c>
      <c r="D10" s="32" t="str" cm="1">
        <f t="array" ref="D10">INDEX(ListeCIL!I:L,MATCH(B10,ListeCIL!D:D,0),'Registration form'!$N$3)</f>
        <v>Methods of your choice</v>
      </c>
    </row>
    <row r="11" spans="1:11" ht="28.15" customHeight="1" x14ac:dyDescent="0.25">
      <c r="A11" s="32" t="str" cm="1">
        <f t="array" ref="A11">INDEX(Lexique!B:E,MATCH(INDEX(ListeCIL!B:B,MATCH(B11,ListeCIL!D:D,0),1),Lexique!A:A,0),'Registration form'!$N$3)</f>
        <v xml:space="preserve">Chemical analysis of metals and ferro-alloys </v>
      </c>
      <c r="B11" s="32" t="s">
        <v>1539</v>
      </c>
      <c r="C11" s="33" t="str" cm="1">
        <f t="array" ref="C11">INDEX(ListeCIL!E:H,MATCH(B11,ListeCIL!D:D,0),'Registration form'!$N$3)</f>
        <v>Chemical analysis of a ferro-titanium</v>
      </c>
      <c r="D11" s="32" t="str" cm="1">
        <f t="array" ref="D11">INDEX(ListeCIL!I:L,MATCH(B11,ListeCIL!D:D,0),'Registration form'!$N$3)</f>
        <v>Methods of your choice</v>
      </c>
    </row>
    <row r="12" spans="1:11" ht="28.15" customHeight="1" x14ac:dyDescent="0.25">
      <c r="A12" s="32" t="str" cm="1">
        <f t="array" ref="A12">INDEX(Lexique!B:E,MATCH(INDEX(ListeCIL!B:B,MATCH(B12,ListeCIL!D:D,0),1),Lexique!A:A,0),'Registration form'!$N$3)</f>
        <v xml:space="preserve">Chemical analysis of metals and ferro-alloys </v>
      </c>
      <c r="B12" s="32" t="s">
        <v>2004</v>
      </c>
      <c r="C12" s="33" t="str" cm="1">
        <f t="array" ref="C12">INDEX(ListeCIL!E:H,MATCH(B12,ListeCIL!D:D,0),'Registration form'!$N$3)</f>
        <v>Chemical analysis of a ferro-vanadium</v>
      </c>
      <c r="D12" s="32" t="str" cm="1">
        <f t="array" ref="D12">INDEX(ListeCIL!I:L,MATCH(B12,ListeCIL!D:D,0),'Registration form'!$N$3)</f>
        <v>Methods of your choice</v>
      </c>
    </row>
    <row r="13" spans="1:11" ht="28.15" customHeight="1" x14ac:dyDescent="0.25">
      <c r="A13" s="32" t="str" cm="1">
        <f t="array" ref="A13">INDEX(Lexique!B:E,MATCH(INDEX(ListeCIL!B:B,MATCH(B13,ListeCIL!D:D,0),1),Lexique!A:A,0),'Registration form'!$N$3)</f>
        <v xml:space="preserve">Chemical analysis of metals and ferro-alloys </v>
      </c>
      <c r="B13" s="32" t="s">
        <v>1191</v>
      </c>
      <c r="C13" s="33" t="str" cm="1">
        <f t="array" ref="C13">INDEX(ListeCIL!E:H,MATCH(B13,ListeCIL!D:D,0),'Registration form'!$N$3)</f>
        <v>Chemical analysis of a ferro-niobium</v>
      </c>
      <c r="D13" s="32" t="str" cm="1">
        <f t="array" ref="D13">INDEX(ListeCIL!I:L,MATCH(B13,ListeCIL!D:D,0),'Registration form'!$N$3)</f>
        <v>Methods of your choice</v>
      </c>
    </row>
    <row r="14" spans="1:11" ht="28.15" customHeight="1" x14ac:dyDescent="0.25">
      <c r="A14" s="32" t="str" cm="1">
        <f t="array" ref="A14">INDEX(Lexique!B:E,MATCH(INDEX(ListeCIL!B:B,MATCH(B14,ListeCIL!D:D,0),1),Lexique!A:A,0),'Registration form'!$N$3)</f>
        <v xml:space="preserve">Chemical analysis of metals and ferro-alloys </v>
      </c>
      <c r="B14" s="32" t="s">
        <v>1546</v>
      </c>
      <c r="C14" s="33" t="str" cm="1">
        <f t="array" ref="C14">INDEX(ListeCIL!E:H,MATCH(B14,ListeCIL!D:D,0),'Registration form'!$N$3)</f>
        <v>Chemical analysis of cast iron</v>
      </c>
      <c r="D14" s="32" t="str" cm="1">
        <f t="array" ref="D14">INDEX(ListeCIL!I:L,MATCH(B14,ListeCIL!D:D,0),'Registration form'!$N$3)</f>
        <v>Methods of your choice</v>
      </c>
    </row>
    <row r="15" spans="1:11" ht="28.15" customHeight="1" x14ac:dyDescent="0.25">
      <c r="A15" s="32" t="str" cm="1">
        <f t="array" ref="A15">INDEX(Lexique!B:E,MATCH(INDEX(ListeCIL!B:B,MATCH(B15,ListeCIL!D:D,0),1),Lexique!A:A,0),'Registration form'!$N$3)</f>
        <v xml:space="preserve">Chemical analysis of metals and ferro-alloys </v>
      </c>
      <c r="B15" s="32" t="s">
        <v>1561</v>
      </c>
      <c r="C15" s="33" t="str" cm="1">
        <f t="array" ref="C15">INDEX(ListeCIL!E:H,MATCH(B15,ListeCIL!D:D,0),'Registration form'!$N$3)</f>
        <v>Chemical analysis of iron ore</v>
      </c>
      <c r="D15" s="32" t="str" cm="1">
        <f t="array" ref="D15">INDEX(ListeCIL!I:L,MATCH(B15,ListeCIL!D:D,0),'Registration form'!$N$3)</f>
        <v>Methods of your choice</v>
      </c>
    </row>
    <row r="16" spans="1:11" ht="28.15" customHeight="1" x14ac:dyDescent="0.25">
      <c r="A16" s="32" t="str" cm="1">
        <f t="array" ref="A16">INDEX(Lexique!B:E,MATCH(INDEX(ListeCIL!B:B,MATCH(B16,ListeCIL!D:D,0),1),Lexique!A:A,0),'Registration form'!$N$3)</f>
        <v xml:space="preserve">Other mechanical tests </v>
      </c>
      <c r="B16" s="32" t="s">
        <v>1842</v>
      </c>
      <c r="C16" s="33" t="str" cm="1">
        <f t="array" ref="C16">INDEX(ListeCIL!E:H,MATCH(B16,ListeCIL!D:D,0),'Registration form'!$N$3)</f>
        <v>Brinell, Vickers and Rockwell hardness tests of a metal (low hardness)</v>
      </c>
      <c r="D16" s="32" t="str" cm="1">
        <f t="array" ref="D16">INDEX(ListeCIL!I:L,MATCH(B16,ListeCIL!D:D,0),'Registration form'!$N$3)</f>
        <v>ISO 6506-1  ISO 6507-1  ISO 6508-1  ASTM E10  ASTM E92  ASTM E18  ASTM A370</v>
      </c>
    </row>
    <row r="17" spans="1:4" ht="28.15" customHeight="1" x14ac:dyDescent="0.25">
      <c r="A17" s="32" t="str" cm="1">
        <f t="array" ref="A17">INDEX(Lexique!B:E,MATCH(INDEX(ListeCIL!B:B,MATCH(B17,ListeCIL!D:D,0),1),Lexique!A:A,0),'Registration form'!$N$3)</f>
        <v xml:space="preserve">Other mechanical tests </v>
      </c>
      <c r="B17" s="32" t="s">
        <v>1843</v>
      </c>
      <c r="C17" s="33" t="str" cm="1">
        <f t="array" ref="C17">INDEX(ListeCIL!E:H,MATCH(B17,ListeCIL!D:D,0),'Registration form'!$N$3)</f>
        <v>Brinell, Vickers and Rockwell hardness tests of a metal (high hardness)</v>
      </c>
      <c r="D17" s="32" t="str" cm="1">
        <f t="array" ref="D17">INDEX(ListeCIL!I:L,MATCH(B17,ListeCIL!D:D,0),'Registration form'!$N$3)</f>
        <v>ISO 6506-1  ISO 6507-1  ISO 6508-1  ASTM E10  ASTM E92  ASTM E18  ASTM A370</v>
      </c>
    </row>
    <row r="18" spans="1:4" ht="28.15" customHeight="1" x14ac:dyDescent="0.25">
      <c r="A18" s="32" t="str" cm="1">
        <f t="array" ref="A18">INDEX(Lexique!B:E,MATCH(INDEX(ListeCIL!B:B,MATCH(B18,ListeCIL!D:D,0),1),Lexique!A:A,0),'Registration form'!$N$3)</f>
        <v xml:space="preserve">Other mechanical tests </v>
      </c>
      <c r="B18" s="32" t="s">
        <v>1844</v>
      </c>
      <c r="C18" s="33" t="str" cm="1">
        <f t="array" ref="C18">INDEX(ListeCIL!E:H,MATCH(B18,ListeCIL!D:D,0),'Registration form'!$N$3)</f>
        <v>Low load Vickers and Knoop hardness tests</v>
      </c>
      <c r="D18" s="32" t="str" cm="1">
        <f t="array" ref="D18">INDEX(ListeCIL!I:L,MATCH(B18,ListeCIL!D:D,0),'Registration form'!$N$3)</f>
        <v>ISO 6507-1  ISO 4545  ASTM E92  ASTM E384</v>
      </c>
    </row>
    <row r="19" spans="1:4" ht="28.15" customHeight="1" x14ac:dyDescent="0.25">
      <c r="A19" s="32" t="str" cm="1">
        <f t="array" ref="A19">INDEX(Lexique!B:E,MATCH(INDEX(ListeCIL!B:B,MATCH(B19,ListeCIL!D:D,0),1),Lexique!A:A,0),'Registration form'!$N$3)</f>
        <v xml:space="preserve">Other mechanical tests </v>
      </c>
      <c r="B19" s="32" t="s">
        <v>1430</v>
      </c>
      <c r="C19" s="33" t="str" cm="1">
        <f t="array" ref="C19">INDEX(ListeCIL!E:H,MATCH(B19,ListeCIL!D:D,0),'Registration form'!$N$3)</f>
        <v>Rockwell hardness tests of a metal (Infrequent scales)</v>
      </c>
      <c r="D19" s="32" t="str" cm="1">
        <f t="array" ref="D19">INDEX(ListeCIL!I:L,MATCH(B19,ListeCIL!D:D,0),'Registration form'!$N$3)</f>
        <v>ISO 6508-1  ASTM E18  ASTM A370</v>
      </c>
    </row>
    <row r="20" spans="1:4" ht="28.15" customHeight="1" x14ac:dyDescent="0.25">
      <c r="A20" s="32" t="str" cm="1">
        <f t="array" ref="A20">INDEX(Lexique!B:E,MATCH(INDEX(ListeCIL!B:B,MATCH(B20,ListeCIL!D:D,0),1),Lexique!A:A,0),'Registration form'!$N$3)</f>
        <v xml:space="preserve">Other mechanical tests </v>
      </c>
      <c r="B20" s="32" t="s">
        <v>1232</v>
      </c>
      <c r="C20" s="33" t="str" cm="1">
        <f t="array" ref="C20">INDEX(ListeCIL!E:H,MATCH(B20,ListeCIL!D:D,0),'Registration form'!$N$3)</f>
        <v>Charpy impact pendulum test at ambient temperature (low energy)</v>
      </c>
      <c r="D20" s="32" t="str" cm="1">
        <f t="array" ref="D20">INDEX(ListeCIL!I:L,MATCH(B20,ListeCIL!D:D,0),'Registration form'!$N$3)</f>
        <v>ISO 148-1</v>
      </c>
    </row>
    <row r="21" spans="1:4" ht="28.15" customHeight="1" x14ac:dyDescent="0.25">
      <c r="A21" s="32" t="str" cm="1">
        <f t="array" ref="A21">INDEX(Lexique!B:E,MATCH(INDEX(ListeCIL!B:B,MATCH(B21,ListeCIL!D:D,0),1),Lexique!A:A,0),'Registration form'!$N$3)</f>
        <v xml:space="preserve">Other mechanical tests </v>
      </c>
      <c r="B21" s="32" t="s">
        <v>1826</v>
      </c>
      <c r="C21" s="33" t="str" cm="1">
        <f t="array" ref="C21">INDEX(ListeCIL!E:H,MATCH(B21,ListeCIL!D:D,0),'Registration form'!$N$3)</f>
        <v>Charpy impact pendulum test at ambient temperature (medium energy)</v>
      </c>
      <c r="D21" s="32" t="str" cm="1">
        <f t="array" ref="D21">INDEX(ListeCIL!I:L,MATCH(B21,ListeCIL!D:D,0),'Registration form'!$N$3)</f>
        <v>ISO 148-1</v>
      </c>
    </row>
    <row r="22" spans="1:4" ht="28.15" customHeight="1" x14ac:dyDescent="0.25">
      <c r="A22" s="32" t="str" cm="1">
        <f t="array" ref="A22">INDEX(Lexique!B:E,MATCH(INDEX(ListeCIL!B:B,MATCH(B22,ListeCIL!D:D,0),1),Lexique!A:A,0),'Registration form'!$N$3)</f>
        <v xml:space="preserve">Other mechanical tests </v>
      </c>
      <c r="B22" s="32" t="s">
        <v>1827</v>
      </c>
      <c r="C22" s="33" t="str" cm="1">
        <f t="array" ref="C22">INDEX(ListeCIL!E:H,MATCH(B22,ListeCIL!D:D,0),'Registration form'!$N$3)</f>
        <v>Charpy impact pendulum test at ambient temperature (high energy)</v>
      </c>
      <c r="D22" s="32" t="str" cm="1">
        <f t="array" ref="D22">INDEX(ListeCIL!I:L,MATCH(B22,ListeCIL!D:D,0),'Registration form'!$N$3)</f>
        <v>ISO 148-1</v>
      </c>
    </row>
    <row r="23" spans="1:4" ht="28.15" customHeight="1" x14ac:dyDescent="0.25">
      <c r="A23" s="32" t="str" cm="1">
        <f t="array" ref="A23">INDEX(Lexique!B:E,MATCH(INDEX(ListeCIL!B:B,MATCH(B23,ListeCIL!D:D,0),1),Lexique!A:A,0),'Registration form'!$N$3)</f>
        <v xml:space="preserve">Other mechanical tests </v>
      </c>
      <c r="B23" s="32" t="s">
        <v>1828</v>
      </c>
      <c r="C23" s="33" t="str" cm="1">
        <f t="array" ref="C23">INDEX(ListeCIL!E:H,MATCH(B23,ListeCIL!D:D,0),'Registration form'!$N$3)</f>
        <v>Charpy impact pendulum test at ambient temperature (ASTM - medium energy)</v>
      </c>
      <c r="D23" s="32" t="str" cm="1">
        <f t="array" ref="D23">INDEX(ListeCIL!I:L,MATCH(B23,ListeCIL!D:D,0),'Registration form'!$N$3)</f>
        <v>ASTM E23  ASTM A370</v>
      </c>
    </row>
    <row r="24" spans="1:4" ht="28.15" customHeight="1" x14ac:dyDescent="0.25">
      <c r="A24" s="32" t="str" cm="1">
        <f t="array" ref="A24">INDEX(Lexique!B:E,MATCH(INDEX(ListeCIL!B:B,MATCH(B24,ListeCIL!D:D,0),1),Lexique!A:A,0),'Registration form'!$N$3)</f>
        <v xml:space="preserve">Other mechanical tests </v>
      </c>
      <c r="B24" s="32" t="s">
        <v>1833</v>
      </c>
      <c r="C24" s="33" t="str" cm="1">
        <f t="array" ref="C24">INDEX(ListeCIL!E:H,MATCH(B24,ListeCIL!D:D,0),'Registration form'!$N$3)</f>
        <v>Charpy impact pendulum test at -50°C of a non alloyed steel</v>
      </c>
      <c r="D24" s="32" t="str" cm="1">
        <f t="array" ref="D24">INDEX(ListeCIL!I:L,MATCH(B24,ListeCIL!D:D,0),'Registration form'!$N$3)</f>
        <v>ISO 148-1</v>
      </c>
    </row>
    <row r="25" spans="1:4" ht="28.15" customHeight="1" x14ac:dyDescent="0.25">
      <c r="A25" s="32" t="str" cm="1">
        <f t="array" ref="A25">INDEX(Lexique!B:E,MATCH(INDEX(ListeCIL!B:B,MATCH(B25,ListeCIL!D:D,0),1),Lexique!A:A,0),'Registration form'!$N$3)</f>
        <v xml:space="preserve">Other mechanical tests </v>
      </c>
      <c r="B25" s="32" t="s">
        <v>1418</v>
      </c>
      <c r="C25" s="33" t="str" cm="1">
        <f t="array" ref="C25">INDEX(ListeCIL!E:H,MATCH(B25,ListeCIL!D:D,0),'Registration form'!$N$3)</f>
        <v>Charpy impact pendulum test at ambient temperature (KU2 - medium energy)</v>
      </c>
      <c r="D25" s="32" t="str" cm="1">
        <f t="array" ref="D25">INDEX(ListeCIL!I:L,MATCH(B25,ListeCIL!D:D,0),'Registration form'!$N$3)</f>
        <v>ISO 148-1</v>
      </c>
    </row>
    <row r="26" spans="1:4" ht="28.15" customHeight="1" x14ac:dyDescent="0.25">
      <c r="A26" s="32" t="str" cm="1">
        <f t="array" ref="A26">INDEX(Lexique!B:E,MATCH(INDEX(ListeCIL!B:B,MATCH(B26,ListeCIL!D:D,0),1),Lexique!A:A,0),'Registration form'!$N$3)</f>
        <v xml:space="preserve">Other mechanical tests </v>
      </c>
      <c r="B26" s="32" t="s">
        <v>1420</v>
      </c>
      <c r="C26" s="33" t="str" cm="1">
        <f t="array" ref="C26">INDEX(ListeCIL!E:H,MATCH(B26,ListeCIL!D:D,0),'Registration form'!$N$3)</f>
        <v>Charpy impact pendulum test at ambient temperature (KU8 - medium energy)</v>
      </c>
      <c r="D26" s="32" t="str" cm="1">
        <f t="array" ref="D26">INDEX(ListeCIL!I:L,MATCH(B26,ListeCIL!D:D,0),'Registration form'!$N$3)</f>
        <v>ISO 148-1</v>
      </c>
    </row>
    <row r="27" spans="1:4" ht="28.15" customHeight="1" x14ac:dyDescent="0.25">
      <c r="A27" s="32" t="str" cm="1">
        <f t="array" ref="A27">INDEX(Lexique!B:E,MATCH(INDEX(ListeCIL!B:B,MATCH(B27,ListeCIL!D:D,0),1),Lexique!A:A,0),'Registration form'!$N$3)</f>
        <v xml:space="preserve">Other mechanical tests </v>
      </c>
      <c r="B27" s="32" t="s">
        <v>1849</v>
      </c>
      <c r="C27" s="33" t="str" cm="1">
        <f t="array" ref="C27">INDEX(ListeCIL!E:H,MATCH(B27,ListeCIL!D:D,0),'Registration form'!$N$3)</f>
        <v>Tensile test of a machined test piece (test pieces machined by the participants)</v>
      </c>
      <c r="D27" s="32" t="str" cm="1">
        <f t="array" ref="D27">INDEX(ListeCIL!I:L,MATCH(B27,ListeCIL!D:D,0),'Registration form'!$N$3)</f>
        <v>ISO 6892-1</v>
      </c>
    </row>
    <row r="28" spans="1:4" ht="28.15" customHeight="1" x14ac:dyDescent="0.25">
      <c r="A28" s="32" t="str" cm="1">
        <f t="array" ref="A28">INDEX(Lexique!B:E,MATCH(INDEX(ListeCIL!B:B,MATCH(B28,ListeCIL!D:D,0),1),Lexique!A:A,0),'Registration form'!$N$3)</f>
        <v xml:space="preserve">Other mechanical tests </v>
      </c>
      <c r="B28" s="32" t="s">
        <v>1850</v>
      </c>
      <c r="C28" s="33" t="str" cm="1">
        <f t="array" ref="C28">INDEX(ListeCIL!E:H,MATCH(B28,ListeCIL!D:D,0),'Registration form'!$N$3)</f>
        <v>Tensile test of a machined test piece (test pieces machined by CompaLab)</v>
      </c>
      <c r="D28" s="32" t="str" cm="1">
        <f t="array" ref="D28">INDEX(ListeCIL!I:L,MATCH(B28,ListeCIL!D:D,0),'Registration form'!$N$3)</f>
        <v>ISO 6892-1</v>
      </c>
    </row>
    <row r="29" spans="1:4" ht="28.15" customHeight="1" x14ac:dyDescent="0.25">
      <c r="A29" s="32" t="str" cm="1">
        <f t="array" ref="A29">INDEX(Lexique!B:E,MATCH(INDEX(ListeCIL!B:B,MATCH(B29,ListeCIL!D:D,0),1),Lexique!A:A,0),'Registration form'!$N$3)</f>
        <v xml:space="preserve">Other mechanical tests </v>
      </c>
      <c r="B29" s="32" t="s">
        <v>1855</v>
      </c>
      <c r="C29" s="33" t="str" cm="1">
        <f t="array" ref="C29">INDEX(ListeCIL!E:H,MATCH(B29,ListeCIL!D:D,0),'Registration form'!$N$3)</f>
        <v>Tensile test of a machined test piece (ASTM)</v>
      </c>
      <c r="D29" s="32" t="str" cm="1">
        <f t="array" ref="D29">INDEX(ListeCIL!I:L,MATCH(B29,ListeCIL!D:D,0),'Registration form'!$N$3)</f>
        <v>ASTM E8/E8M  ASTM A370</v>
      </c>
    </row>
    <row r="30" spans="1:4" ht="28.15" customHeight="1" x14ac:dyDescent="0.25">
      <c r="A30" s="32" t="str" cm="1">
        <f t="array" ref="A30">INDEX(Lexique!B:E,MATCH(INDEX(ListeCIL!B:B,MATCH(B30,ListeCIL!D:D,0),1),Lexique!A:A,0),'Registration form'!$N$3)</f>
        <v xml:space="preserve">Other mechanical tests </v>
      </c>
      <c r="B30" s="32" t="s">
        <v>1891</v>
      </c>
      <c r="C30" s="33" t="str" cm="1">
        <f t="array" ref="C30">INDEX(ListeCIL!E:H,MATCH(B30,ListeCIL!D:D,0),'Registration form'!$N$3)</f>
        <v>Tensile test at 500°C of a non alloyed steel</v>
      </c>
      <c r="D30" s="32" t="str" cm="1">
        <f t="array" ref="D30">INDEX(ListeCIL!I:L,MATCH(B30,ListeCIL!D:D,0),'Registration form'!$N$3)</f>
        <v>ISO 6892-2</v>
      </c>
    </row>
    <row r="31" spans="1:4" ht="28.15" customHeight="1" x14ac:dyDescent="0.25">
      <c r="A31" s="32" t="str" cm="1">
        <f t="array" ref="A31">INDEX(Lexique!B:E,MATCH(INDEX(ListeCIL!B:B,MATCH(B31,ListeCIL!D:D,0),1),Lexique!A:A,0),'Registration form'!$N$3)</f>
        <v xml:space="preserve">Other mechanical tests </v>
      </c>
      <c r="B31" s="32" t="s">
        <v>1860</v>
      </c>
      <c r="C31" s="33" t="str" cm="1">
        <f t="array" ref="C31">INDEX(ListeCIL!E:H,MATCH(B31,ListeCIL!D:D,0),'Registration form'!$N$3)</f>
        <v>Tensile test of a flat steel</v>
      </c>
      <c r="D31" s="32" t="str" cm="1">
        <f t="array" ref="D31">INDEX(ListeCIL!I:L,MATCH(B31,ListeCIL!D:D,0),'Registration form'!$N$3)</f>
        <v>ISO 6892-1</v>
      </c>
    </row>
    <row r="32" spans="1:4" ht="28.15" customHeight="1" x14ac:dyDescent="0.25">
      <c r="A32" s="32" t="str" cm="1">
        <f t="array" ref="A32">INDEX(Lexique!B:E,MATCH(INDEX(ListeCIL!B:B,MATCH(B32,ListeCIL!D:D,0),1),Lexique!A:A,0),'Registration form'!$N$3)</f>
        <v xml:space="preserve">Other mechanical tests </v>
      </c>
      <c r="B32" s="32" t="s">
        <v>1568</v>
      </c>
      <c r="C32" s="33" t="str" cm="1">
        <f t="array" ref="C32">INDEX(ListeCIL!E:H,MATCH(B32,ListeCIL!D:D,0),'Registration form'!$N$3)</f>
        <v>Tensile test of a flat steel (ASTM)</v>
      </c>
      <c r="D32" s="32" t="str" cm="1">
        <f t="array" ref="D32">INDEX(ListeCIL!I:L,MATCH(B32,ListeCIL!D:D,0),'Registration form'!$N$3)</f>
        <v>ASTM E8/E8M  ASTM A370</v>
      </c>
    </row>
    <row r="33" spans="1:4" ht="28.15" customHeight="1" x14ac:dyDescent="0.25">
      <c r="A33" s="32" t="str" cm="1">
        <f t="array" ref="A33">INDEX(Lexique!B:E,MATCH(INDEX(ListeCIL!B:B,MATCH(B33,ListeCIL!D:D,0),1),Lexique!A:A,0),'Registration form'!$N$3)</f>
        <v xml:space="preserve">Other mechanical tests </v>
      </c>
      <c r="B33" s="32" t="s">
        <v>1865</v>
      </c>
      <c r="C33" s="33" t="str" cm="1">
        <f t="array" ref="C33">INDEX(ListeCIL!E:H,MATCH(B33,ListeCIL!D:D,0),'Registration form'!$N$3)</f>
        <v>Tensile test of an austenitic stainless steel</v>
      </c>
      <c r="D33" s="32" t="str" cm="1">
        <f t="array" ref="D33">INDEX(ListeCIL!I:L,MATCH(B33,ListeCIL!D:D,0),'Registration form'!$N$3)</f>
        <v>ISO 6892-1</v>
      </c>
    </row>
    <row r="34" spans="1:4" ht="28.15" customHeight="1" x14ac:dyDescent="0.25">
      <c r="A34" s="32" t="str" cm="1">
        <f t="array" ref="A34">INDEX(Lexique!B:E,MATCH(INDEX(ListeCIL!B:B,MATCH(B34,ListeCIL!D:D,0),1),Lexique!A:A,0),'Registration form'!$N$3)</f>
        <v xml:space="preserve">Other mechanical tests </v>
      </c>
      <c r="B34" s="32" t="s">
        <v>1237</v>
      </c>
      <c r="C34" s="33" t="str" cm="1">
        <f t="array" ref="C34">INDEX(ListeCIL!E:H,MATCH(B34,ListeCIL!D:D,0),'Registration form'!$N$3)</f>
        <v>Tensile test of a pipe</v>
      </c>
      <c r="D34" s="32" t="str" cm="1">
        <f t="array" ref="D34">INDEX(ListeCIL!I:L,MATCH(B34,ListeCIL!D:D,0),'Registration form'!$N$3)</f>
        <v>ISO 6892-1</v>
      </c>
    </row>
    <row r="35" spans="1:4" ht="28.15" customHeight="1" x14ac:dyDescent="0.25">
      <c r="A35" s="32" t="str" cm="1">
        <f t="array" ref="A35">INDEX(Lexique!B:E,MATCH(INDEX(ListeCIL!B:B,MATCH(B35,ListeCIL!D:D,0),1),Lexique!A:A,0),'Registration form'!$N$3)</f>
        <v xml:space="preserve">Other mechanical tests </v>
      </c>
      <c r="B35" s="32" t="s">
        <v>1238</v>
      </c>
      <c r="C35" s="33" t="str" cm="1">
        <f t="array" ref="C35">INDEX(ListeCIL!E:H,MATCH(B35,ListeCIL!D:D,0),'Registration form'!$N$3)</f>
        <v>Tensile test of a wire</v>
      </c>
      <c r="D35" s="32" t="str" cm="1">
        <f t="array" ref="D35">INDEX(ListeCIL!I:L,MATCH(B35,ListeCIL!D:D,0),'Registration form'!$N$3)</f>
        <v>ISO 6892-1</v>
      </c>
    </row>
    <row r="36" spans="1:4" ht="28.15" customHeight="1" x14ac:dyDescent="0.25">
      <c r="A36" s="32" t="str" cm="1">
        <f t="array" ref="A36">INDEX(Lexique!B:E,MATCH(INDEX(ListeCIL!B:B,MATCH(B36,ListeCIL!D:D,0),1),Lexique!A:A,0),'Registration form'!$N$3)</f>
        <v xml:space="preserve">Other mechanical tests </v>
      </c>
      <c r="B36" s="32" t="s">
        <v>1239</v>
      </c>
      <c r="C36" s="33" t="str" cm="1">
        <f t="array" ref="C36">INDEX(ListeCIL!E:H,MATCH(B36,ListeCIL!D:D,0),'Registration form'!$N$3)</f>
        <v>Tensile test of a wire rod</v>
      </c>
      <c r="D36" s="32" t="str" cm="1">
        <f t="array" ref="D36">INDEX(ListeCIL!I:L,MATCH(B36,ListeCIL!D:D,0),'Registration form'!$N$3)</f>
        <v>ISO 6892-1</v>
      </c>
    </row>
    <row r="37" spans="1:4" ht="28.15" customHeight="1" x14ac:dyDescent="0.25">
      <c r="A37" s="32" t="str" cm="1">
        <f t="array" ref="A37">INDEX(Lexique!B:E,MATCH(INDEX(ListeCIL!B:B,MATCH(B37,ListeCIL!D:D,0),1),Lexique!A:A,0),'Registration form'!$N$3)</f>
        <v xml:space="preserve">Other mechanical tests </v>
      </c>
      <c r="B37" s="32" t="s">
        <v>1240</v>
      </c>
      <c r="C37" s="33" t="str" cm="1">
        <f t="array" ref="C37">INDEX(ListeCIL!E:H,MATCH(B37,ListeCIL!D:D,0),'Registration form'!$N$3)</f>
        <v>Tensile test of a flat piece of aluminium alloy</v>
      </c>
      <c r="D37" s="32" t="str" cm="1">
        <f t="array" ref="D37">INDEX(ListeCIL!I:L,MATCH(B37,ListeCIL!D:D,0),'Registration form'!$N$3)</f>
        <v>ISO 6892-1</v>
      </c>
    </row>
    <row r="38" spans="1:4" ht="28.15" customHeight="1" x14ac:dyDescent="0.25">
      <c r="A38" s="32" t="str" cm="1">
        <f t="array" ref="A38">INDEX(Lexique!B:E,MATCH(INDEX(ListeCIL!B:B,MATCH(B38,ListeCIL!D:D,0),1),Lexique!A:A,0),'Registration form'!$N$3)</f>
        <v xml:space="preserve">Other mechanical tests </v>
      </c>
      <c r="B38" s="32" t="s">
        <v>1886</v>
      </c>
      <c r="C38" s="33" t="str" cm="1">
        <f t="array" ref="C38">INDEX(ListeCIL!E:H,MATCH(B38,ListeCIL!D:D,0),'Registration form'!$N$3)</f>
        <v>Tensile test of fasteners made of steel</v>
      </c>
      <c r="D38" s="32" t="str" cm="1">
        <f t="array" ref="D38">INDEX(ListeCIL!I:L,MATCH(B38,ListeCIL!D:D,0),'Registration form'!$N$3)</f>
        <v>ISO 898-1</v>
      </c>
    </row>
    <row r="39" spans="1:4" ht="28.15" customHeight="1" x14ac:dyDescent="0.25">
      <c r="A39" s="32" t="str" cm="1">
        <f t="array" ref="A39">INDEX(Lexique!B:E,MATCH(INDEX(ListeCIL!B:B,MATCH(B39,ListeCIL!D:D,0),1),Lexique!A:A,0),'Registration form'!$N$3)</f>
        <v xml:space="preserve">Other mechanical tests </v>
      </c>
      <c r="B39" s="32" t="s">
        <v>1245</v>
      </c>
      <c r="C39" s="33" t="str" cm="1">
        <f t="array" ref="C39">INDEX(ListeCIL!E:H,MATCH(B39,ListeCIL!D:D,0),'Registration form'!$N$3)</f>
        <v>Tensile test of a steel wire rope</v>
      </c>
      <c r="D39" s="32" t="str" cm="1">
        <f t="array" ref="D39">INDEX(ListeCIL!I:L,MATCH(B39,ListeCIL!D:D,0),'Registration form'!$N$3)</f>
        <v>ISO 3108  ASTM A931  EN 12385  ISO 12076</v>
      </c>
    </row>
    <row r="40" spans="1:4" ht="28.15" customHeight="1" x14ac:dyDescent="0.25">
      <c r="A40" s="32" t="str" cm="1">
        <f t="array" ref="A40">INDEX(Lexique!B:E,MATCH(INDEX(ListeCIL!B:B,MATCH(B40,ListeCIL!D:D,0),1),Lexique!A:A,0),'Registration form'!$N$3)</f>
        <v xml:space="preserve">Other mechanical tests </v>
      </c>
      <c r="B40" s="32" t="s">
        <v>1246</v>
      </c>
      <c r="C40" s="33" t="str" cm="1">
        <f t="array" ref="C40">INDEX(ListeCIL!E:H,MATCH(B40,ListeCIL!D:D,0),'Registration form'!$N$3)</f>
        <v>Tensile test at -150°C of a non alloyed steel</v>
      </c>
      <c r="D40" s="32" t="str" cm="1">
        <f t="array" ref="D40">INDEX(ListeCIL!I:L,MATCH(B40,ListeCIL!D:D,0),'Registration form'!$N$3)</f>
        <v>ISO 6892-3</v>
      </c>
    </row>
    <row r="41" spans="1:4" ht="28.15" customHeight="1" x14ac:dyDescent="0.25">
      <c r="A41" s="32" t="str" cm="1">
        <f t="array" ref="A41">INDEX(Lexique!B:E,MATCH(INDEX(ListeCIL!B:B,MATCH(B41,ListeCIL!D:D,0),1),Lexique!A:A,0),'Registration form'!$N$3)</f>
        <v xml:space="preserve">Other mechanical tests </v>
      </c>
      <c r="B41" s="32" t="s">
        <v>1896</v>
      </c>
      <c r="C41" s="33" t="str" cm="1">
        <f t="array" ref="C41">INDEX(ListeCIL!E:H,MATCH(B41,ListeCIL!D:D,0),'Registration form'!$N$3)</f>
        <v>Bending test of a flat steel</v>
      </c>
      <c r="D41" s="32" t="str" cm="1">
        <f t="array" ref="D41">INDEX(ListeCIL!I:L,MATCH(B41,ListeCIL!D:D,0),'Registration form'!$N$3)</f>
        <v>ISO 7438  ASTM E290</v>
      </c>
    </row>
    <row r="42" spans="1:4" ht="28.15" customHeight="1" x14ac:dyDescent="0.25">
      <c r="A42" s="32" t="str" cm="1">
        <f t="array" ref="A42">INDEX(Lexique!B:E,MATCH(INDEX(ListeCIL!B:B,MATCH(B42,ListeCIL!D:D,0),1),Lexique!A:A,0),'Registration form'!$N$3)</f>
        <v xml:space="preserve">Other mechanical tests </v>
      </c>
      <c r="B42" s="32" t="s">
        <v>1251</v>
      </c>
      <c r="C42" s="33" t="str" cm="1">
        <f t="array" ref="C42">INDEX(ListeCIL!E:H,MATCH(B42,ListeCIL!D:D,0),'Registration form'!$N$3)</f>
        <v>Reverse bend test on strips</v>
      </c>
      <c r="D42" s="32" t="str" cm="1">
        <f t="array" ref="D42">INDEX(ListeCIL!I:L,MATCH(B42,ListeCIL!D:D,0),'Registration form'!$N$3)</f>
        <v>ISO 7799</v>
      </c>
    </row>
    <row r="43" spans="1:4" ht="28.15" customHeight="1" x14ac:dyDescent="0.25">
      <c r="A43" s="32" t="str" cm="1">
        <f t="array" ref="A43">INDEX(Lexique!B:E,MATCH(INDEX(ListeCIL!B:B,MATCH(B43,ListeCIL!D:D,0),1),Lexique!A:A,0),'Registration form'!$N$3)</f>
        <v xml:space="preserve">Other mechanical tests </v>
      </c>
      <c r="B43" s="32" t="s">
        <v>1901</v>
      </c>
      <c r="C43" s="33" t="str" cm="1">
        <f t="array" ref="C43">INDEX(ListeCIL!E:H,MATCH(B43,ListeCIL!D:D,0),'Registration form'!$N$3)</f>
        <v>Flattening test of a metallic pipe</v>
      </c>
      <c r="D43" s="32" t="str" cm="1">
        <f t="array" ref="D43">INDEX(ListeCIL!I:L,MATCH(B43,ListeCIL!D:D,0),'Registration form'!$N$3)</f>
        <v>ISO 8492</v>
      </c>
    </row>
    <row r="44" spans="1:4" ht="28.15" customHeight="1" x14ac:dyDescent="0.25">
      <c r="A44" s="32" t="str" cm="1">
        <f t="array" ref="A44">INDEX(Lexique!B:E,MATCH(INDEX(ListeCIL!B:B,MATCH(B44,ListeCIL!D:D,0),1),Lexique!A:A,0),'Registration form'!$N$3)</f>
        <v xml:space="preserve">Other mechanical tests </v>
      </c>
      <c r="B44" s="32" t="s">
        <v>1569</v>
      </c>
      <c r="C44" s="33" t="str" cm="1">
        <f t="array" ref="C44">INDEX(ListeCIL!E:H,MATCH(B44,ListeCIL!D:D,0),'Registration form'!$N$3)</f>
        <v>Stress controlled axial fatigue test on steel</v>
      </c>
      <c r="D44" s="32" t="str" cm="1">
        <f t="array" ref="D44">INDEX(ListeCIL!I:L,MATCH(B44,ListeCIL!D:D,0),'Registration form'!$N$3)</f>
        <v>ISO 1099</v>
      </c>
    </row>
    <row r="45" spans="1:4" ht="28.15" customHeight="1" x14ac:dyDescent="0.25">
      <c r="A45" s="32" t="str" cm="1">
        <f t="array" ref="A45">INDEX(Lexique!B:E,MATCH(INDEX(ListeCIL!B:B,MATCH(B45,ListeCIL!D:D,0),1),Lexique!A:A,0),'Registration form'!$N$3)</f>
        <v xml:space="preserve">Other mechanical tests </v>
      </c>
      <c r="B45" s="32" t="s">
        <v>1252</v>
      </c>
      <c r="C45" s="33" t="str" cm="1">
        <f t="array" ref="C45">INDEX(ListeCIL!E:H,MATCH(B45,ListeCIL!D:D,0),'Registration form'!$N$3)</f>
        <v>Strain controlled axial fatigue test on steel</v>
      </c>
      <c r="D45" s="32" t="str" cm="1">
        <f t="array" ref="D45">INDEX(ListeCIL!I:L,MATCH(B45,ListeCIL!D:D,0),'Registration form'!$N$3)</f>
        <v>ISO 12106</v>
      </c>
    </row>
    <row r="46" spans="1:4" ht="28.15" customHeight="1" x14ac:dyDescent="0.25">
      <c r="A46" s="32" t="str" cm="1">
        <f t="array" ref="A46">INDEX(Lexique!B:E,MATCH(INDEX(ListeCIL!B:B,MATCH(B46,ListeCIL!D:D,0),1),Lexique!A:A,0),'Registration form'!$N$3)</f>
        <v xml:space="preserve">Other mechanical tests </v>
      </c>
      <c r="B46" s="32" t="s">
        <v>1914</v>
      </c>
      <c r="C46" s="33" t="str" cm="1">
        <f t="array" ref="C46">INDEX(ListeCIL!E:H,MATCH(B46,ListeCIL!D:D,0),'Registration form'!$N$3)</f>
        <v>Determination of K1c on non alloyed steel</v>
      </c>
      <c r="D46" s="32" t="str" cm="1">
        <f t="array" ref="D46">INDEX(ListeCIL!I:L,MATCH(B46,ListeCIL!D:D,0),'Registration form'!$N$3)</f>
        <v>ISO 12135  ISO 12737  ASTM E399</v>
      </c>
    </row>
    <row r="47" spans="1:4" ht="28.15" customHeight="1" x14ac:dyDescent="0.25">
      <c r="A47" s="32" t="str" cm="1">
        <f t="array" ref="A47">INDEX(Lexique!B:E,MATCH(INDEX(ListeCIL!B:B,MATCH(B47,ListeCIL!D:D,0),1),Lexique!A:A,0),'Registration form'!$N$3)</f>
        <v xml:space="preserve">Other mechanical tests </v>
      </c>
      <c r="B47" s="32" t="s">
        <v>1467</v>
      </c>
      <c r="C47" s="33" t="str" cm="1">
        <f t="array" ref="C47">INDEX(ListeCIL!E:H,MATCH(B47,ListeCIL!D:D,0),'Registration form'!$N$3)</f>
        <v>Determination of J1c</v>
      </c>
      <c r="D47" s="32" t="str" cm="1">
        <f t="array" ref="D47">INDEX(ListeCIL!I:L,MATCH(B47,ListeCIL!D:D,0),'Registration form'!$N$3)</f>
        <v>ASTM E1820</v>
      </c>
    </row>
    <row r="48" spans="1:4" ht="28.15" customHeight="1" x14ac:dyDescent="0.25">
      <c r="A48" s="32" t="str" cm="1">
        <f t="array" ref="A48">INDEX(Lexique!B:E,MATCH(INDEX(ListeCIL!B:B,MATCH(B48,ListeCIL!D:D,0),1),Lexique!A:A,0),'Registration form'!$N$3)</f>
        <v xml:space="preserve">Intergranular corrosion of stainless steels </v>
      </c>
      <c r="B48" s="32" t="s">
        <v>1734</v>
      </c>
      <c r="C48" s="33" t="str" cm="1">
        <f t="array" ref="C48">INDEX(ListeCIL!E:H,MATCH(B48,ListeCIL!D:D,0),'Registration form'!$N$3)</f>
        <v>Determination of the grain size and of the content of non metallic inclusions of a non alloyed steel</v>
      </c>
      <c r="D48" s="32" t="str" cm="1">
        <f t="array" ref="D48">INDEX(ListeCIL!I:L,MATCH(B48,ListeCIL!D:D,0),'Registration form'!$N$3)</f>
        <v>ISO 643  ASTM E112  ISO 4967  ASTM E45 Methods A, D, E  EN 10247</v>
      </c>
    </row>
    <row r="49" spans="1:4" ht="28.15" customHeight="1" x14ac:dyDescent="0.25">
      <c r="A49" s="32" t="str" cm="1">
        <f t="array" ref="A49">INDEX(Lexique!B:E,MATCH(INDEX(ListeCIL!B:B,MATCH(B49,ListeCIL!D:D,0),1),Lexique!A:A,0),'Registration form'!$N$3)</f>
        <v xml:space="preserve">Intergranular corrosion of stainless steels </v>
      </c>
      <c r="B49" s="32" t="s">
        <v>1735</v>
      </c>
      <c r="C49" s="33" t="str" cm="1">
        <f t="array" ref="C49">INDEX(ListeCIL!E:H,MATCH(B49,ListeCIL!D:D,0),'Registration form'!$N$3)</f>
        <v>Determination of the grain size and of the content of non metallic inclusions of an austenitic stainless steel</v>
      </c>
      <c r="D49" s="32" t="str" cm="1">
        <f t="array" ref="D49">INDEX(ListeCIL!I:L,MATCH(B49,ListeCIL!D:D,0),'Registration form'!$N$3)</f>
        <v>ISO 643  ASTM E112  ISO 4967  ASTM E45 Methods A, D, E  EN 10247</v>
      </c>
    </row>
    <row r="50" spans="1:4" ht="28.15" customHeight="1" x14ac:dyDescent="0.25">
      <c r="A50" s="32" t="str" cm="1">
        <f t="array" ref="A50">INDEX(Lexique!B:E,MATCH(INDEX(ListeCIL!B:B,MATCH(B50,ListeCIL!D:D,0),1),Lexique!A:A,0),'Registration form'!$N$3)</f>
        <v xml:space="preserve">Intergranular corrosion of stainless steels </v>
      </c>
      <c r="B50" s="32" t="s">
        <v>1196</v>
      </c>
      <c r="C50" s="33" t="str" cm="1">
        <f t="array" ref="C50">INDEX(ListeCIL!E:H,MATCH(B50,ListeCIL!D:D,0),'Registration form'!$N$3)</f>
        <v>Determination of the grain size of a copper alloy</v>
      </c>
      <c r="D50" s="32" t="str" cm="1">
        <f t="array" ref="D50">INDEX(ListeCIL!I:L,MATCH(B50,ListeCIL!D:D,0),'Registration form'!$N$3)</f>
        <v>ISO 2624  ASTM E112</v>
      </c>
    </row>
    <row r="51" spans="1:4" ht="28.15" customHeight="1" x14ac:dyDescent="0.25">
      <c r="A51" s="32" t="str" cm="1">
        <f t="array" ref="A51">INDEX(Lexique!B:E,MATCH(INDEX(ListeCIL!B:B,MATCH(B51,ListeCIL!D:D,0),1),Lexique!A:A,0),'Registration form'!$N$3)</f>
        <v xml:space="preserve">Intergranular corrosion of stainless steels </v>
      </c>
      <c r="B51" s="32" t="s">
        <v>1740</v>
      </c>
      <c r="C51" s="33" t="str" cm="1">
        <f t="array" ref="C51">INDEX(ListeCIL!E:H,MATCH(B51,ListeCIL!D:D,0),'Registration form'!$N$3)</f>
        <v>Graphite classification of cast irons</v>
      </c>
      <c r="D51" s="32" t="str" cm="1">
        <f t="array" ref="D51">INDEX(ListeCIL!I:L,MATCH(B51,ListeCIL!D:D,0),'Registration form'!$N$3)</f>
        <v>ISO 945-1  ISO TR 945-2</v>
      </c>
    </row>
    <row r="52" spans="1:4" ht="28.15" customHeight="1" x14ac:dyDescent="0.25">
      <c r="A52" s="32" t="str" cm="1">
        <f t="array" ref="A52">INDEX(Lexique!B:E,MATCH(INDEX(ListeCIL!B:B,MATCH(B52,ListeCIL!D:D,0),1),Lexique!A:A,0),'Registration form'!$N$3)</f>
        <v xml:space="preserve">Intergranular corrosion of stainless steels </v>
      </c>
      <c r="B52" s="32" t="s">
        <v>1753</v>
      </c>
      <c r="C52" s="33" t="str" cm="1">
        <f t="array" ref="C52">INDEX(ListeCIL!E:H,MATCH(B52,ListeCIL!D:D,0),'Registration form'!$N$3)</f>
        <v>Test of resistance of a stainless steel to intergranular corrosion (Streicher test)</v>
      </c>
      <c r="D52" s="32" t="str" cm="1">
        <f t="array" ref="D52">INDEX(ListeCIL!I:L,MATCH(B52,ListeCIL!D:D,0),'Registration form'!$N$3)</f>
        <v>ISO 3651-2 Met. C  ASTM A262 Practice B  ASTM G28 Practice A</v>
      </c>
    </row>
    <row r="53" spans="1:4" ht="28.15" customHeight="1" x14ac:dyDescent="0.25">
      <c r="A53" s="32" t="str" cm="1">
        <f t="array" ref="A53">INDEX(Lexique!B:E,MATCH(INDEX(ListeCIL!B:B,MATCH(B53,ListeCIL!D:D,0),1),Lexique!A:A,0),'Registration form'!$N$3)</f>
        <v xml:space="preserve">Intergranular corrosion of stainless steels </v>
      </c>
      <c r="B53" s="32" t="s">
        <v>1754</v>
      </c>
      <c r="C53" s="33" t="str" cm="1">
        <f t="array" ref="C53">INDEX(ListeCIL!E:H,MATCH(B53,ListeCIL!D:D,0),'Registration form'!$N$3)</f>
        <v>Test of resistance of a stainless steel to intergranular corrosion (Huey test)</v>
      </c>
      <c r="D53" s="32" t="str" cm="1">
        <f t="array" ref="D53">INDEX(ListeCIL!I:L,MATCH(B53,ListeCIL!D:D,0),'Registration form'!$N$3)</f>
        <v>ISO 3651-1  ASTM A262 Practice C</v>
      </c>
    </row>
    <row r="54" spans="1:4" ht="28.15" customHeight="1" x14ac:dyDescent="0.25">
      <c r="A54" s="32" t="str" cm="1">
        <f t="array" ref="A54">INDEX(Lexique!B:E,MATCH(INDEX(ListeCIL!B:B,MATCH(B54,ListeCIL!D:D,0),1),Lexique!A:A,0),'Registration form'!$N$3)</f>
        <v xml:space="preserve">Intergranular corrosion of stainless steels </v>
      </c>
      <c r="B54" s="32" t="s">
        <v>1755</v>
      </c>
      <c r="C54" s="33" t="str" cm="1">
        <f t="array" ref="C54">INDEX(ListeCIL!E:H,MATCH(B54,ListeCIL!D:D,0),'Registration form'!$N$3)</f>
        <v>Test of resistance of a stainless steel to intergranular corrosion (Strauss test)</v>
      </c>
      <c r="D54" s="32" t="str" cm="1">
        <f t="array" ref="D54">INDEX(ListeCIL!I:L,MATCH(B54,ListeCIL!D:D,0),'Registration form'!$N$3)</f>
        <v>ISO 3651-2 Met. A  ASTM A262 Practice E</v>
      </c>
    </row>
    <row r="55" spans="1:4" ht="28.15" customHeight="1" x14ac:dyDescent="0.25">
      <c r="A55" s="32" t="str" cm="1">
        <f t="array" ref="A55">INDEX(Lexique!B:E,MATCH(INDEX(ListeCIL!B:B,MATCH(B55,ListeCIL!D:D,0),1),Lexique!A:A,0),'Registration form'!$N$3)</f>
        <v xml:space="preserve">Intergranular corrosion of stainless steels </v>
      </c>
      <c r="B55" s="32" t="s">
        <v>1205</v>
      </c>
      <c r="C55" s="33" t="str" cm="1">
        <f t="array" ref="C55">INDEX(ListeCIL!E:H,MATCH(B55,ListeCIL!D:D,0),'Registration form'!$N$3)</f>
        <v>Test of resistance of a stainless steel to intergranular corrosion (ASTM A262 Practice F)</v>
      </c>
      <c r="D55" s="32" t="str" cm="1">
        <f t="array" ref="D55">INDEX(ListeCIL!I:L,MATCH(B55,ListeCIL!D:D,0),'Registration form'!$N$3)</f>
        <v>ASTM A262 Practice F</v>
      </c>
    </row>
    <row r="56" spans="1:4" ht="28.15" customHeight="1" x14ac:dyDescent="0.25">
      <c r="A56" s="32" t="str" cm="1">
        <f t="array" ref="A56">INDEX(Lexique!B:E,MATCH(INDEX(ListeCIL!B:B,MATCH(B56,ListeCIL!D:D,0),1),Lexique!A:A,0),'Registration form'!$N$3)</f>
        <v xml:space="preserve">Intergranular corrosion of stainless steels </v>
      </c>
      <c r="B56" s="32" t="s">
        <v>1760</v>
      </c>
      <c r="C56" s="33" t="str" cm="1">
        <f t="array" ref="C56">INDEX(ListeCIL!E:H,MATCH(B56,ListeCIL!D:D,0),'Registration form'!$N$3)</f>
        <v>Test of resistance of a stainless steel to intergranular corrosion (ISO 3651-2 Met. B)</v>
      </c>
      <c r="D56" s="32" t="str" cm="1">
        <f t="array" ref="D56">INDEX(ListeCIL!I:L,MATCH(B56,ListeCIL!D:D,0),'Registration form'!$N$3)</f>
        <v>ISO 3651-2 Met. B</v>
      </c>
    </row>
    <row r="57" spans="1:4" ht="28.15" customHeight="1" x14ac:dyDescent="0.25">
      <c r="A57" s="32" t="str" cm="1">
        <f t="array" ref="A57">INDEX(Lexique!B:E,MATCH(INDEX(ListeCIL!B:B,MATCH(B57,ListeCIL!D:D,0),1),Lexique!A:A,0),'Registration form'!$N$3)</f>
        <v xml:space="preserve">Intergranular corrosion of stainless steels </v>
      </c>
      <c r="B57" s="32" t="s">
        <v>1761</v>
      </c>
      <c r="C57" s="33" t="str" cm="1">
        <f t="array" ref="C57">INDEX(ListeCIL!E:H,MATCH(B57,ListeCIL!D:D,0),'Registration form'!$N$3)</f>
        <v>Test of resistance of a stainless steel to pitting and crevice (ASTM G48 Met. A)</v>
      </c>
      <c r="D57" s="32" t="str" cm="1">
        <f t="array" ref="D57">INDEX(ListeCIL!I:L,MATCH(B57,ListeCIL!D:D,0),'Registration form'!$N$3)</f>
        <v>ASTM G48 Met. A</v>
      </c>
    </row>
    <row r="58" spans="1:4" ht="28.15" customHeight="1" x14ac:dyDescent="0.25">
      <c r="A58" s="32" t="str" cm="1">
        <f t="array" ref="A58">INDEX(Lexique!B:E,MATCH(INDEX(ListeCIL!B:B,MATCH(B58,ListeCIL!D:D,0),1),Lexique!A:A,0),'Registration form'!$N$3)</f>
        <v xml:space="preserve">Intergranular corrosion of stainless steels </v>
      </c>
      <c r="B58" s="32" t="s">
        <v>2005</v>
      </c>
      <c r="C58" s="33" t="str" cm="1">
        <f t="array" ref="C58">INDEX(ListeCIL!E:H,MATCH(B58,ListeCIL!D:D,0),'Registration form'!$N$3)</f>
        <v>Determination of decarburization depth</v>
      </c>
      <c r="D58" s="32" t="str" cm="1">
        <f t="array" ref="D58">INDEX(ListeCIL!I:L,MATCH(B58,ListeCIL!D:D,0),'Registration form'!$N$3)</f>
        <v>ISO 3887  ASTM E1077</v>
      </c>
    </row>
    <row r="59" spans="1:4" ht="28.15" customHeight="1" x14ac:dyDescent="0.25">
      <c r="A59" s="32" t="str" cm="1">
        <f t="array" ref="A59">INDEX(Lexique!B:E,MATCH(INDEX(ListeCIL!B:B,MATCH(B59,ListeCIL!D:D,0),1),Lexique!A:A,0),'Registration form'!$N$3)</f>
        <v xml:space="preserve">Intergranular corrosion of stainless steels </v>
      </c>
      <c r="B59" s="32" t="s">
        <v>1564</v>
      </c>
      <c r="C59" s="33" t="str" cm="1">
        <f t="array" ref="C59">INDEX(ListeCIL!E:H,MATCH(B59,ListeCIL!D:D,0),'Registration form'!$N$3)</f>
        <v>Determination of the case hardening depth</v>
      </c>
      <c r="D59" s="32" t="str" cm="1">
        <f t="array" ref="D59">INDEX(ListeCIL!I:L,MATCH(B59,ListeCIL!D:D,0),'Registration form'!$N$3)</f>
        <v>ISO 18203  EN 10328</v>
      </c>
    </row>
    <row r="60" spans="1:4" ht="28.15" customHeight="1" x14ac:dyDescent="0.25">
      <c r="A60" s="32" t="str" cm="1">
        <f t="array" ref="A60">INDEX(Lexique!B:E,MATCH(INDEX(ListeCIL!B:B,MATCH(B60,ListeCIL!D:D,0),1),Lexique!A:A,0),'Registration form'!$N$3)</f>
        <v xml:space="preserve">Intergranular corrosion of stainless steels </v>
      </c>
      <c r="B60" s="32" t="s">
        <v>2006</v>
      </c>
      <c r="C60" s="33" t="str" cm="1">
        <f t="array" ref="C60">INDEX(ListeCIL!E:H,MATCH(B60,ListeCIL!D:D,0),'Registration form'!$N$3)</f>
        <v>Hardenability test by end quenching (Jominy test)</v>
      </c>
      <c r="D60" s="32" t="str" cm="1">
        <f t="array" ref="D60">INDEX(ListeCIL!I:L,MATCH(B60,ListeCIL!D:D,0),'Registration form'!$N$3)</f>
        <v>ISO 642  ASTM A255</v>
      </c>
    </row>
    <row r="61" spans="1:4" ht="28.15" customHeight="1" x14ac:dyDescent="0.25">
      <c r="A61" s="32" t="str" cm="1">
        <f t="array" ref="A61">INDEX(Lexique!B:E,MATCH(INDEX(ListeCIL!B:B,MATCH(B61,ListeCIL!D:D,0),1),Lexique!A:A,0),'Registration form'!$N$3)</f>
        <v xml:space="preserve">Intergranular corrosion of stainless steels </v>
      </c>
      <c r="B61" s="32" t="s">
        <v>1762</v>
      </c>
      <c r="C61" s="33" t="str" cm="1">
        <f t="array" ref="C61">INDEX(ListeCIL!E:H,MATCH(B61,ListeCIL!D:D,0),'Registration form'!$N$3)</f>
        <v>Determination of the roughness parameters of a metallic surface</v>
      </c>
      <c r="D61" s="32" t="str" cm="1">
        <f t="array" ref="D61">INDEX(ListeCIL!I:L,MATCH(B61,ListeCIL!D:D,0),'Registration form'!$N$3)</f>
        <v>ISO 4287  ISO 4288  ISO 21920-2  ISO 21920-3</v>
      </c>
    </row>
    <row r="62" spans="1:4" ht="28.15" customHeight="1" x14ac:dyDescent="0.25">
      <c r="A62" s="32" t="str" cm="1">
        <f t="array" ref="A62">INDEX(Lexique!B:E,MATCH(INDEX(ListeCIL!B:B,MATCH(B62,ListeCIL!D:D,0),1),Lexique!A:A,0),'Registration form'!$N$3)</f>
        <v xml:space="preserve">Tests on zinc and galvanized paint coatings </v>
      </c>
      <c r="B62" s="32" t="s">
        <v>1763</v>
      </c>
      <c r="C62" s="33" t="str" cm="1">
        <f t="array" ref="C62">INDEX(ListeCIL!E:H,MATCH(B62,ListeCIL!D:D,0),'Registration form'!$N$3)</f>
        <v>Determination of thickness of a zinc coating</v>
      </c>
      <c r="D62" s="32" t="str" cm="1">
        <f t="array" ref="D62">INDEX(ListeCIL!I:L,MATCH(B62,ListeCIL!D:D,0),'Registration form'!$N$3)</f>
        <v>ISO 1463  ASTM B659  ISO 3882  ISO 1460  ISO 10111  ASTM A90  EN 10346  ISO 2178  ASTM B499</v>
      </c>
    </row>
    <row r="63" spans="1:4" ht="28.15" customHeight="1" x14ac:dyDescent="0.25">
      <c r="A63" s="32" t="str" cm="1">
        <f t="array" ref="A63">INDEX(Lexique!B:E,MATCH(INDEX(ListeCIL!B:B,MATCH(B63,ListeCIL!D:D,0),1),Lexique!A:A,0),'Registration form'!$N$3)</f>
        <v xml:space="preserve">Tests on liquid paints and paint coatings </v>
      </c>
      <c r="B63" s="32" t="s">
        <v>1764</v>
      </c>
      <c r="C63" s="33" t="str" cm="1">
        <f t="array" ref="C63">INDEX(ListeCIL!E:H,MATCH(B63,ListeCIL!D:D,0),'Registration form'!$N$3)</f>
        <v>Determination of properties of a liquid paint</v>
      </c>
      <c r="D63" s="32" t="str" cm="1">
        <f t="array" ref="D63">INDEX(ListeCIL!I:L,MATCH(B63,ListeCIL!D:D,0),'Registration form'!$N$3)</f>
        <v>ISO 2811-1  ISO 2811-2  ISO 2811-3  ISO 2811-4  ISO 3251</v>
      </c>
    </row>
    <row r="64" spans="1:4" ht="28.15" customHeight="1" x14ac:dyDescent="0.25">
      <c r="A64" s="32" t="str" cm="1">
        <f t="array" ref="A64">INDEX(Lexique!B:E,MATCH(INDEX(ListeCIL!B:B,MATCH(B64,ListeCIL!D:D,0),1),Lexique!A:A,0),'Registration form'!$N$3)</f>
        <v xml:space="preserve">Tests on liquid paints and paint coatings </v>
      </c>
      <c r="B64" s="32" t="s">
        <v>1769</v>
      </c>
      <c r="C64" s="33" t="str" cm="1">
        <f t="array" ref="C64">INDEX(ListeCIL!E:H,MATCH(B64,ListeCIL!D:D,0),'Registration form'!$N$3)</f>
        <v>Determination of thickness, gloss and colorimetric parameters of a paint coating</v>
      </c>
      <c r="D64" s="32" t="str" cm="1">
        <f t="array" ref="D64">INDEX(ListeCIL!I:L,MATCH(B64,ListeCIL!D:D,0),'Registration form'!$N$3)</f>
        <v>ISO 2808  ASTM B659  ASTM D1186  ISO 2813  ASTM D523  ISO 7724 Parts 1, 2 &amp; 3  ISO 11664 Parts 1 &amp; 4  ASTM E308</v>
      </c>
    </row>
    <row r="65" spans="1:4" ht="28.15" customHeight="1" x14ac:dyDescent="0.25">
      <c r="A65" s="32" t="str" cm="1">
        <f t="array" ref="A65">INDEX(Lexique!B:E,MATCH(INDEX(ListeCIL!B:B,MATCH(B65,ListeCIL!D:D,0),1),Lexique!A:A,0),'Registration form'!$N$3)</f>
        <v xml:space="preserve">Tests on liquid paints and paint coatings </v>
      </c>
      <c r="B65" s="32" t="s">
        <v>1565</v>
      </c>
      <c r="C65" s="33" t="str" cm="1">
        <f t="array" ref="C65">INDEX(ListeCIL!E:H,MATCH(B65,ListeCIL!D:D,0),'Registration form'!$N$3)</f>
        <v>Cross cut test of a paint coating</v>
      </c>
      <c r="D65" s="32" t="str" cm="1">
        <f t="array" ref="D65">INDEX(ListeCIL!I:L,MATCH(B65,ListeCIL!D:D,0),'Registration form'!$N$3)</f>
        <v>ISO 2409  ASTM D3359 Met. B  ISO 2409  ASTM D3359 Met. B</v>
      </c>
    </row>
    <row r="66" spans="1:4" ht="28.15" customHeight="1" x14ac:dyDescent="0.25">
      <c r="A66" s="32" t="str" cm="1">
        <f t="array" ref="A66">INDEX(Lexique!B:E,MATCH(INDEX(ListeCIL!B:B,MATCH(B66,ListeCIL!D:D,0),1),Lexique!A:A,0),'Registration form'!$N$3)</f>
        <v xml:space="preserve">Tests on liquid paints and paint coatings </v>
      </c>
      <c r="B66" s="32" t="s">
        <v>1774</v>
      </c>
      <c r="C66" s="33" t="str" cm="1">
        <f t="array" ref="C66">INDEX(ListeCIL!E:H,MATCH(B66,ListeCIL!D:D,0),'Registration form'!$N$3)</f>
        <v>Pull-off test for adhesion of a paint coating</v>
      </c>
      <c r="D66" s="32" t="str" cm="1">
        <f t="array" ref="D66">INDEX(ListeCIL!I:L,MATCH(B66,ListeCIL!D:D,0),'Registration form'!$N$3)</f>
        <v>ISO 4624</v>
      </c>
    </row>
    <row r="67" spans="1:4" ht="28.15" customHeight="1" x14ac:dyDescent="0.25">
      <c r="A67" s="32" t="str" cm="1">
        <f t="array" ref="A67">INDEX(Lexique!B:E,MATCH(INDEX(ListeCIL!B:B,MATCH(B67,ListeCIL!D:D,0),1),Lexique!A:A,0),'Registration form'!$N$3)</f>
        <v xml:space="preserve">Tests on liquid paints and paint coatings </v>
      </c>
      <c r="B67" s="32" t="s">
        <v>1540</v>
      </c>
      <c r="C67" s="33" t="str" cm="1">
        <f t="array" ref="C67">INDEX(ListeCIL!E:H,MATCH(B67,ListeCIL!D:D,0),'Registration form'!$N$3)</f>
        <v>Impact resistance testing of a paint coating</v>
      </c>
      <c r="D67" s="32" t="str" cm="1">
        <f t="array" ref="D67">INDEX(ListeCIL!I:L,MATCH(B67,ListeCIL!D:D,0),'Registration form'!$N$3)</f>
        <v>ISO 6272-1</v>
      </c>
    </row>
    <row r="68" spans="1:4" ht="28.15" customHeight="1" x14ac:dyDescent="0.25">
      <c r="A68" s="32" t="str" cm="1">
        <f t="array" ref="A68">INDEX(Lexique!B:E,MATCH(INDEX(ListeCIL!B:B,MATCH(B68,ListeCIL!D:D,0),1),Lexique!A:A,0),'Registration form'!$N$3)</f>
        <v xml:space="preserve">Tests on liquid paints and paint coatings </v>
      </c>
      <c r="B68" s="32" t="s">
        <v>1566</v>
      </c>
      <c r="C68" s="33" t="str" cm="1">
        <f t="array" ref="C68">INDEX(ListeCIL!E:H,MATCH(B68,ListeCIL!D:D,0),'Registration form'!$N$3)</f>
        <v>Bending test (cylindrical mandrel) of a paint coating</v>
      </c>
      <c r="D68" s="32" t="str" cm="1">
        <f t="array" ref="D68">INDEX(ListeCIL!I:L,MATCH(B68,ListeCIL!D:D,0),'Registration form'!$N$3)</f>
        <v>ISO 1519  ASTM D522</v>
      </c>
    </row>
    <row r="69" spans="1:4" ht="28.15" customHeight="1" x14ac:dyDescent="0.25">
      <c r="A69" s="32" t="str" cm="1">
        <f t="array" ref="A69">INDEX(Lexique!B:E,MATCH(INDEX(ListeCIL!B:B,MATCH(B69,ListeCIL!D:D,0),1),Lexique!A:A,0),'Registration form'!$N$3)</f>
        <v xml:space="preserve">Tests on liquid paints and paint coatings </v>
      </c>
      <c r="B69" s="32" t="s">
        <v>1226</v>
      </c>
      <c r="C69" s="33" t="str" cm="1">
        <f t="array" ref="C69">INDEX(ListeCIL!E:H,MATCH(B69,ListeCIL!D:D,0),'Registration form'!$N$3)</f>
        <v>Pendulum damping test on a paint coating</v>
      </c>
      <c r="D69" s="32" t="str" cm="1">
        <f t="array" ref="D69">INDEX(ListeCIL!I:L,MATCH(B69,ListeCIL!D:D,0),'Registration form'!$N$3)</f>
        <v>ISO 1522</v>
      </c>
    </row>
    <row r="70" spans="1:4" ht="28.15" customHeight="1" x14ac:dyDescent="0.25">
      <c r="A70" s="32" t="str" cm="1">
        <f t="array" ref="A70">INDEX(Lexique!B:E,MATCH(INDEX(ListeCIL!B:B,MATCH(B70,ListeCIL!D:D,0),1),Lexique!A:A,0),'Registration form'!$N$3)</f>
        <v xml:space="preserve">Tests on liquid paints and paint coatings </v>
      </c>
      <c r="B70" s="32" t="s">
        <v>1227</v>
      </c>
      <c r="C70" s="33" t="str" cm="1">
        <f t="array" ref="C70">INDEX(ListeCIL!E:H,MATCH(B70,ListeCIL!D:D,0),'Registration form'!$N$3)</f>
        <v>Cupping test of a paint coated metal</v>
      </c>
      <c r="D70" s="32" t="str" cm="1">
        <f t="array" ref="D70">INDEX(ListeCIL!I:L,MATCH(B70,ListeCIL!D:D,0),'Registration form'!$N$3)</f>
        <v>ISO 1520</v>
      </c>
    </row>
    <row r="71" spans="1:4" ht="28.15" customHeight="1" x14ac:dyDescent="0.25">
      <c r="A71" s="32" t="str" cm="1">
        <f t="array" ref="A71">INDEX(Lexique!B:E,MATCH(INDEX(ListeCIL!B:B,MATCH(B71,ListeCIL!D:D,0),1),Lexique!A:A,0),'Registration form'!$N$3)</f>
        <v xml:space="preserve">Tests on liquid paints and paint coatings </v>
      </c>
      <c r="B71" s="32" t="s">
        <v>1791</v>
      </c>
      <c r="C71" s="33" t="str" cm="1">
        <f t="array" ref="C71">INDEX(ListeCIL!E:H,MATCH(B71,ListeCIL!D:D,0),'Registration form'!$N$3)</f>
        <v>Salt spray test of coated and non coated steels</v>
      </c>
      <c r="D71" s="32" t="str" cm="1">
        <f t="array" ref="D71">INDEX(ListeCIL!I:L,MATCH(B71,ListeCIL!D:D,0),'Registration form'!$N$3)</f>
        <v>ISO 9227 (Note : This standard has been revised in 2022)  ASTM B117  ISO 2808  ASTM B659  ASTM D1186  ISO 2813  ASTM D523  ISO 7724 Parts 1, 2 &amp; 3  ISO 11664 Parts 1 &amp; 4  ASTM E308  ISO 2409  ASTM D3359 Met. B  ISO 10289  ISO 4628 Parts 1 to 8  ASTM D610  ASTM D714  ASTM D1654</v>
      </c>
    </row>
    <row r="72" spans="1:4" ht="28.15" customHeight="1" x14ac:dyDescent="0.25">
      <c r="A72" s="32" t="str" cm="1">
        <f t="array" ref="A72">INDEX(Lexique!B:E,MATCH(INDEX(ListeCIL!B:B,MATCH(B72,ListeCIL!D:D,0),1),Lexique!A:A,0),'Registration form'!$N$3)</f>
        <v xml:space="preserve">Tests on liquid paints and paint coatings </v>
      </c>
      <c r="B72" s="32" t="s">
        <v>1541</v>
      </c>
      <c r="C72" s="33" t="str" cm="1">
        <f t="array" ref="C72">INDEX(ListeCIL!E:H,MATCH(B72,ListeCIL!D:D,0),'Registration form'!$N$3)</f>
        <v>Sulfur dioxide test with condensation of moisture (Kesternich test) of coated and non coated steels</v>
      </c>
      <c r="D72" s="32" t="str" cm="1">
        <f t="array" ref="D72">INDEX(ListeCIL!I:L,MATCH(B72,ListeCIL!D:D,0),'Registration form'!$N$3)</f>
        <v>ISO 22479  ISO 6988  ISO 3231  ASTM G87  ISO 2808  ASTM B659  ASTM D1186  ISO 2813  ASTM D523  ISO 7724 Parts 1, 2 &amp; 3  ISO 11664 Parts 1 &amp; 4  ASTM E308  ISO 2409  ASTM D3359 Met. B  ISO 10289  ISO 4628 Parts 1 to 8  ASTM D610  ASTM D714  ASTM D1654</v>
      </c>
    </row>
    <row r="73" spans="1:4" ht="28.15" customHeight="1" x14ac:dyDescent="0.25">
      <c r="A73" s="32" t="str" cm="1">
        <f t="array" ref="A73">INDEX(Lexique!B:E,MATCH(INDEX(ListeCIL!B:B,MATCH(B73,ListeCIL!D:D,0),1),Lexique!A:A,0),'Registration form'!$N$3)</f>
        <v xml:space="preserve">Tests on liquid paints and paint coatings </v>
      </c>
      <c r="B73" s="32" t="s">
        <v>1228</v>
      </c>
      <c r="C73" s="33" t="str" cm="1">
        <f t="array" ref="C73">INDEX(ListeCIL!E:H,MATCH(B73,ListeCIL!D:D,0),'Registration form'!$N$3)</f>
        <v>Stone chip impact resistance of a paint coating</v>
      </c>
      <c r="D73" s="32" t="str" cm="1">
        <f t="array" ref="D73">INDEX(ListeCIL!I:L,MATCH(B73,ListeCIL!D:D,0),'Registration form'!$N$3)</f>
        <v>ISO 20567-1  ISO 2808  ASTM B659  ASTM D1186  ISO 2813  ASTM D523  ISO 7724 Parts 1, 2 &amp; 3  ISO 11664 Parts 1 &amp; 4  ASTM E308  ISO 2409  ASTM D3359 Met. B  ISO 4628 Parts 1 to 8  ASTM D610  ASTM D714  ASTM D1654</v>
      </c>
    </row>
    <row r="74" spans="1:4" ht="28.15" customHeight="1" x14ac:dyDescent="0.25">
      <c r="A74" s="32" t="str" cm="1">
        <f t="array" ref="A74">INDEX(Lexique!B:E,MATCH(INDEX(ListeCIL!B:B,MATCH(B74,ListeCIL!D:D,0),1),Lexique!A:A,0),'Registration form'!$N$3)</f>
        <v xml:space="preserve">Tests on liquid paints and paint coatings </v>
      </c>
      <c r="B74" s="32" t="s">
        <v>1542</v>
      </c>
      <c r="C74" s="33" t="str" cm="1">
        <f t="array" ref="C74">INDEX(ListeCIL!E:H,MATCH(B74,ListeCIL!D:D,0),'Registration form'!$N$3)</f>
        <v>Determination of resistance of a paint coating to water immersion</v>
      </c>
      <c r="D74" s="32" t="str" cm="1">
        <f t="array" ref="D74">INDEX(ListeCIL!I:L,MATCH(B74,ListeCIL!D:D,0),'Registration form'!$N$3)</f>
        <v>ISO 2812-2  ASTM D870  ISO 2808  ASTM B659  ASTM D1186  ISO 2813  ASTM D523  ISO 7724 Parts 1, 2 &amp; 3  ISO 11664 Parts 1 &amp; 4  ASTM E308  ISO 2409  ASTM D3359 Met. B  ISO 4628 Parts 1 to 8  ASTM D610  ASTM D714  ASTM D1654</v>
      </c>
    </row>
    <row r="75" spans="1:4" ht="28.15" customHeight="1" x14ac:dyDescent="0.25">
      <c r="A75" s="32" t="str" cm="1">
        <f t="array" ref="A75">INDEX(Lexique!B:E,MATCH(INDEX(ListeCIL!B:B,MATCH(B75,ListeCIL!D:D,0),1),Lexique!A:A,0),'Registration form'!$N$3)</f>
        <v xml:space="preserve">Tests on liquid paints and paint coatings </v>
      </c>
      <c r="B75" s="32" t="s">
        <v>1805</v>
      </c>
      <c r="C75" s="33" t="str" cm="1">
        <f t="array" ref="C75">INDEX(ListeCIL!E:H,MATCH(B75,ListeCIL!D:D,0),'Registration form'!$N$3)</f>
        <v>Determination of resistance to humidity of a paint coating (one side exposed)</v>
      </c>
      <c r="D75" s="32" t="str" cm="1">
        <f t="array" ref="D75">INDEX(ListeCIL!I:L,MATCH(B75,ListeCIL!D:D,0),'Registration form'!$N$3)</f>
        <v>ISO 6270-1  ASTM D4585  ISO 2808  ASTM B659  ASTM D1186  ISO 2813  ASTM D523  ISO 7724 Parts 1, 2 &amp; 3  ISO 11664 Parts 1 &amp; 4  ASTM E308  ISO 2409  ASTM D3359 Met. B  ISO 4628 Parts 1 to 8  ASTM D610  ASTM D714  ASTM D1654</v>
      </c>
    </row>
    <row r="76" spans="1:4" ht="28.15" customHeight="1" x14ac:dyDescent="0.25">
      <c r="A76" s="32" t="str" cm="1">
        <f t="array" ref="A76">INDEX(Lexique!B:E,MATCH(INDEX(ListeCIL!B:B,MATCH(B76,ListeCIL!D:D,0),1),Lexique!A:A,0),'Registration form'!$N$3)</f>
        <v xml:space="preserve">Tests on liquid paints and paint coatings </v>
      </c>
      <c r="B76" s="32" t="s">
        <v>1229</v>
      </c>
      <c r="C76" s="33" t="str" cm="1">
        <f t="array" ref="C76">INDEX(ListeCIL!E:H,MATCH(B76,ListeCIL!D:D,0),'Registration form'!$N$3)</f>
        <v>Determination of resistance to humidity of a paint coating (in cabinet)</v>
      </c>
      <c r="D76" s="32" t="str" cm="1">
        <f t="array" ref="D76">INDEX(ListeCIL!I:L,MATCH(B76,ListeCIL!D:D,0),'Registration form'!$N$3)</f>
        <v>ISO 6270-2  ISO 2808  ASTM B659  ASTM D1186  ISO 2813  ASTM D523  ISO 7724 Parts 1, 2 &amp; 3  ISO 11664 Parts 1 &amp; 4  ASTM E308  ISO 2409  ASTM D3359 Met. B  ISO 4628 Parts 1 to 8  ASTM D610  ASTM D714  ASTM D1654</v>
      </c>
    </row>
    <row r="77" spans="1:4" ht="28.15" customHeight="1" x14ac:dyDescent="0.25">
      <c r="A77" s="32" t="str" cm="1">
        <f t="array" ref="A77">INDEX(Lexique!B:E,MATCH(INDEX(ListeCIL!B:B,MATCH(B77,ListeCIL!D:D,0),1),Lexique!A:A,0),'Registration form'!$N$3)</f>
        <v xml:space="preserve">Tests on welded joints </v>
      </c>
      <c r="B77" s="32" t="s">
        <v>1543</v>
      </c>
      <c r="C77" s="33" t="str" cm="1">
        <f t="array" ref="C77">INDEX(ListeCIL!E:H,MATCH(B77,ListeCIL!D:D,0),'Registration form'!$N$3)</f>
        <v>Geometry of welded joint</v>
      </c>
      <c r="D77" s="32" t="str" cm="1">
        <f t="array" ref="D77">INDEX(ListeCIL!I:L,MATCH(B77,ListeCIL!D:D,0),'Registration form'!$N$3)</f>
        <v>ISO 6520-1  ISO 5817</v>
      </c>
    </row>
    <row r="78" spans="1:4" ht="28.15" customHeight="1" x14ac:dyDescent="0.25">
      <c r="A78" s="32" t="str" cm="1">
        <f t="array" ref="A78">INDEX(Lexique!B:E,MATCH(INDEX(ListeCIL!B:B,MATCH(B78,ListeCIL!D:D,0),1),Lexique!A:A,0),'Registration form'!$N$3)</f>
        <v xml:space="preserve">Tests on welded joints </v>
      </c>
      <c r="B78" s="32" t="s">
        <v>2007</v>
      </c>
      <c r="C78" s="33" t="str" cm="1">
        <f t="array" ref="C78">INDEX(ListeCIL!E:H,MATCH(B78,ListeCIL!D:D,0),'Registration form'!$N$3)</f>
        <v>Transverse tensile test on welded joints</v>
      </c>
      <c r="D78" s="32" t="str" cm="1">
        <f t="array" ref="D78">INDEX(ListeCIL!I:L,MATCH(B78,ListeCIL!D:D,0),'Registration form'!$N$3)</f>
        <v>ISO 4136</v>
      </c>
    </row>
    <row r="79" spans="1:4" ht="28.15" customHeight="1" x14ac:dyDescent="0.25">
      <c r="A79" s="32" t="str" cm="1">
        <f t="array" ref="A79">INDEX(Lexique!B:E,MATCH(INDEX(ListeCIL!B:B,MATCH(B79,ListeCIL!D:D,0),1),Lexique!A:A,0),'Registration form'!$N$3)</f>
        <v xml:space="preserve">Tests on welded joints </v>
      </c>
      <c r="B79" s="32" t="s">
        <v>1570</v>
      </c>
      <c r="C79" s="33" t="str" cm="1">
        <f t="array" ref="C79">INDEX(ListeCIL!E:H,MATCH(B79,ListeCIL!D:D,0),'Registration form'!$N$3)</f>
        <v>Transverse tensile test on welded joints after heat treatment</v>
      </c>
      <c r="D79" s="32" t="str" cm="1">
        <f t="array" ref="D79">INDEX(ListeCIL!I:L,MATCH(B79,ListeCIL!D:D,0),'Registration form'!$N$3)</f>
        <v>ISO 4136</v>
      </c>
    </row>
    <row r="80" spans="1:4" ht="28.15" customHeight="1" x14ac:dyDescent="0.25">
      <c r="A80" s="32" t="str" cm="1">
        <f t="array" ref="A80">INDEX(Lexique!B:E,MATCH(INDEX(ListeCIL!B:B,MATCH(B80,ListeCIL!D:D,0),1),Lexique!A:A,0),'Registration form'!$N$3)</f>
        <v xml:space="preserve">Tests on concrete reinforcing steels </v>
      </c>
      <c r="B80" s="32" t="s">
        <v>1935</v>
      </c>
      <c r="C80" s="33" t="str" cm="1">
        <f t="array" ref="C80">INDEX(ListeCIL!E:H,MATCH(B80,ListeCIL!D:D,0),'Registration form'!$N$3)</f>
        <v>Tensile test, geometry and linear mass of a cold rolled concrete reinforcing steel</v>
      </c>
      <c r="D80" s="32" t="str" cm="1">
        <f t="array" ref="D80">INDEX(ListeCIL!I:L,MATCH(B80,ListeCIL!D:D,0),'Registration form'!$N$3)</f>
        <v>ISO 15630-1</v>
      </c>
    </row>
    <row r="81" spans="1:4" ht="28.15" customHeight="1" x14ac:dyDescent="0.25">
      <c r="A81" s="32" t="str" cm="1">
        <f t="array" ref="A81">INDEX(Lexique!B:E,MATCH(INDEX(ListeCIL!B:B,MATCH(B81,ListeCIL!D:D,0),1),Lexique!A:A,0),'Registration form'!$N$3)</f>
        <v xml:space="preserve">Tests on concrete reinforcing steels </v>
      </c>
      <c r="B81" s="32" t="s">
        <v>1936</v>
      </c>
      <c r="C81" s="33" t="str" cm="1">
        <f t="array" ref="C81">INDEX(ListeCIL!E:H,MATCH(B81,ListeCIL!D:D,0),'Registration form'!$N$3)</f>
        <v>Tensile test, geometry and linear mass of a hot rolled concrete reinforcing steel</v>
      </c>
      <c r="D81" s="32" t="str" cm="1">
        <f t="array" ref="D81">INDEX(ListeCIL!I:L,MATCH(B81,ListeCIL!D:D,0),'Registration form'!$N$3)</f>
        <v>ISO 15630-1</v>
      </c>
    </row>
    <row r="82" spans="1:4" ht="28.15" customHeight="1" x14ac:dyDescent="0.25">
      <c r="A82" s="32" t="str" cm="1">
        <f t="array" ref="A82">INDEX(Lexique!B:E,MATCH(INDEX(ListeCIL!B:B,MATCH(B82,ListeCIL!D:D,0),1),Lexique!A:A,0),'Registration form'!$N$3)</f>
        <v xml:space="preserve">Tests on concrete reinforcing steels </v>
      </c>
      <c r="B82" s="32" t="s">
        <v>1937</v>
      </c>
      <c r="C82" s="33" t="str" cm="1">
        <f t="array" ref="C82">INDEX(ListeCIL!E:H,MATCH(B82,ListeCIL!D:D,0),'Registration form'!$N$3)</f>
        <v>Determination of the shear force of a welded fabric</v>
      </c>
      <c r="D82" s="32" t="str" cm="1">
        <f t="array" ref="D82">INDEX(ListeCIL!I:L,MATCH(B82,ListeCIL!D:D,0),'Registration form'!$N$3)</f>
        <v>ISO 15630-2</v>
      </c>
    </row>
    <row r="83" spans="1:4" ht="28.15" customHeight="1" x14ac:dyDescent="0.25">
      <c r="A83" s="32" t="str" cm="1">
        <f t="array" ref="A83">INDEX(Lexique!B:E,MATCH(INDEX(ListeCIL!B:B,MATCH(B83,ListeCIL!D:D,0),1),Lexique!A:A,0),'Registration form'!$N$3)</f>
        <v xml:space="preserve">Tests on concrete reinforcing steels </v>
      </c>
      <c r="B83" s="32" t="s">
        <v>1938</v>
      </c>
      <c r="C83" s="33" t="str" cm="1">
        <f t="array" ref="C83">INDEX(ListeCIL!E:H,MATCH(B83,ListeCIL!D:D,0),'Registration form'!$N$3)</f>
        <v>Fatigue test of a concrete reinforcing steel</v>
      </c>
      <c r="D83" s="32" t="str" cm="1">
        <f t="array" ref="D83">INDEX(ListeCIL!I:L,MATCH(B83,ListeCIL!D:D,0),'Registration form'!$N$3)</f>
        <v>ISO 15630-1</v>
      </c>
    </row>
    <row r="84" spans="1:4" ht="28.15" customHeight="1" x14ac:dyDescent="0.25">
      <c r="A84" s="32" t="str" cm="1">
        <f t="array" ref="A84">INDEX(Lexique!B:E,MATCH(INDEX(ListeCIL!B:B,MATCH(B84,ListeCIL!D:D,0),1),Lexique!A:A,0),'Registration form'!$N$3)</f>
        <v xml:space="preserve">Tests on concrete reinforcing steels </v>
      </c>
      <c r="B84" s="32" t="s">
        <v>1480</v>
      </c>
      <c r="C84" s="33" t="str" cm="1">
        <f t="array" ref="C84">INDEX(ListeCIL!E:H,MATCH(B84,ListeCIL!D:D,0),'Registration form'!$N$3)</f>
        <v>Tests of couplers for reinforcing bars</v>
      </c>
      <c r="D84" s="32" t="str" cm="1">
        <f t="array" ref="D84">INDEX(ListeCIL!I:L,MATCH(B84,ListeCIL!D:D,0),'Registration form'!$N$3)</f>
        <v>ISO 15835-2</v>
      </c>
    </row>
    <row r="85" spans="1:4" ht="28.15" customHeight="1" x14ac:dyDescent="0.25">
      <c r="A85" s="32" t="str" cm="1">
        <f t="array" ref="A85">INDEX(Lexique!B:E,MATCH(INDEX(ListeCIL!B:B,MATCH(B85,ListeCIL!D:D,0),1),Lexique!A:A,0),'Registration form'!$N$3)</f>
        <v xml:space="preserve">Tests on concrete reinforcing steels </v>
      </c>
      <c r="B85" s="32" t="s">
        <v>1947</v>
      </c>
      <c r="C85" s="33" t="str" cm="1">
        <f t="array" ref="C85">INDEX(ListeCIL!E:H,MATCH(B85,ListeCIL!D:D,0),'Registration form'!$N$3)</f>
        <v>Tensile test, geometry and linear mass of a concrete prestressing steel</v>
      </c>
      <c r="D85" s="32" t="str" cm="1">
        <f t="array" ref="D85">INDEX(ListeCIL!I:L,MATCH(B85,ListeCIL!D:D,0),'Registration form'!$N$3)</f>
        <v>ISO 15630-3</v>
      </c>
    </row>
    <row r="86" spans="1:4" ht="28.15" customHeight="1" x14ac:dyDescent="0.25">
      <c r="A86" s="32" t="str" cm="1">
        <f t="array" ref="A86">INDEX(Lexique!B:E,MATCH(INDEX(ListeCIL!B:B,MATCH(B86,ListeCIL!D:D,0),1),Lexique!A:A,0),'Registration form'!$N$3)</f>
        <v xml:space="preserve">Tests on concrete reinforcing steels </v>
      </c>
      <c r="B86" s="32" t="s">
        <v>1948</v>
      </c>
      <c r="C86" s="33" t="str" cm="1">
        <f t="array" ref="C86">INDEX(ListeCIL!E:H,MATCH(B86,ListeCIL!D:D,0),'Registration form'!$N$3)</f>
        <v>Relaxation test of a concrete prestressing steel</v>
      </c>
      <c r="D86" s="32" t="str" cm="1">
        <f t="array" ref="D86">INDEX(ListeCIL!I:L,MATCH(B86,ListeCIL!D:D,0),'Registration form'!$N$3)</f>
        <v>ISO 15630-3</v>
      </c>
    </row>
    <row r="87" spans="1:4" ht="28.15" customHeight="1" x14ac:dyDescent="0.25">
      <c r="A87" s="32" t="str" cm="1">
        <f t="array" ref="A87">INDEX(Lexique!B:E,MATCH(INDEX(ListeCIL!B:B,MATCH(B87,ListeCIL!D:D,0),1),Lexique!A:A,0),'Registration form'!$N$3)</f>
        <v xml:space="preserve">Tests on concrete reinforcing steels </v>
      </c>
      <c r="B87" s="32" t="s">
        <v>1949</v>
      </c>
      <c r="C87" s="33" t="str" cm="1">
        <f t="array" ref="C87">INDEX(ListeCIL!E:H,MATCH(B87,ListeCIL!D:D,0),'Registration form'!$N$3)</f>
        <v>Stress corrosion test of a concrete prestressing steel</v>
      </c>
      <c r="D87" s="32" t="str" cm="1">
        <f t="array" ref="D87">INDEX(ListeCIL!I:L,MATCH(B87,ListeCIL!D:D,0),'Registration form'!$N$3)</f>
        <v>ISO 15630-3</v>
      </c>
    </row>
    <row r="88" spans="1:4" ht="28.15" customHeight="1" x14ac:dyDescent="0.25">
      <c r="A88" s="32" t="str" cm="1">
        <f t="array" ref="A88">INDEX(Lexique!B:E,MATCH(INDEX(ListeCIL!B:B,MATCH(B88,ListeCIL!D:D,0),1),Lexique!A:A,0),'Registration form'!$N$3)</f>
        <v xml:space="preserve">Tests on concrete reinforcing steels </v>
      </c>
      <c r="B88" s="32" t="s">
        <v>1950</v>
      </c>
      <c r="C88" s="33" t="str" cm="1">
        <f t="array" ref="C88">INDEX(ListeCIL!E:H,MATCH(B88,ListeCIL!D:D,0),'Registration form'!$N$3)</f>
        <v>Deflected tensile test of a concrete prestressing steel</v>
      </c>
      <c r="D88" s="32" t="str" cm="1">
        <f t="array" ref="D88">INDEX(ListeCIL!I:L,MATCH(B88,ListeCIL!D:D,0),'Registration form'!$N$3)</f>
        <v>ISO 15630-3</v>
      </c>
    </row>
    <row r="89" spans="1:4" ht="28.15" customHeight="1" x14ac:dyDescent="0.25">
      <c r="A89" s="32" t="str" cm="1">
        <f t="array" ref="A89">INDEX(Lexique!B:E,MATCH(INDEX(ListeCIL!B:B,MATCH(B89,ListeCIL!D:D,0),1),Lexique!A:A,0),'Registration form'!$N$3)</f>
        <v xml:space="preserve">Tests of plastic materials </v>
      </c>
      <c r="B89" s="32" t="s">
        <v>1230</v>
      </c>
      <c r="C89" s="33" t="str" cm="1">
        <f t="array" ref="C89">INDEX(ListeCIL!E:H,MATCH(B89,ListeCIL!D:D,0),'Registration form'!$N$3)</f>
        <v>Resistance to xenon lamp exposure (Paint coating and plastic material)</v>
      </c>
      <c r="D89" s="32" t="str" cm="1">
        <f t="array" ref="D89">INDEX(ListeCIL!I:L,MATCH(B89,ListeCIL!D:D,0),'Registration form'!$N$3)</f>
        <v>ISO 4892-2  ISO 16474-2  ISO 2808  ASTM B659  ASTM D1186  ISO 2813  ASTM D523  ISO 7724 Parts 1, 2 &amp; 3  ISO 11664 Parts 1 &amp; 4  ASTM E308  ISO 2409  ASTM D3359 Met. B  ISO 4628 Parts 1 to 8  ASTM D610  ASTM D714  ASTM D1654</v>
      </c>
    </row>
    <row r="90" spans="1:4" ht="28.15" customHeight="1" x14ac:dyDescent="0.25">
      <c r="A90" s="32" t="str" cm="1">
        <f t="array" ref="A90">INDEX(Lexique!B:E,MATCH(INDEX(ListeCIL!B:B,MATCH(B90,ListeCIL!D:D,0),1),Lexique!A:A,0),'Registration form'!$N$3)</f>
        <v xml:space="preserve">Tests of plastic materials </v>
      </c>
      <c r="B90" s="32" t="s">
        <v>1231</v>
      </c>
      <c r="C90" s="33" t="str" cm="1">
        <f t="array" ref="C90">INDEX(ListeCIL!E:H,MATCH(B90,ListeCIL!D:D,0),'Registration form'!$N$3)</f>
        <v>Resistance to UV exposure (Paint coating and plastic material)</v>
      </c>
      <c r="D90" s="32" t="str" cm="1">
        <f t="array" ref="D90">INDEX(ListeCIL!I:L,MATCH(B90,ListeCIL!D:D,0),'Registration form'!$N$3)</f>
        <v>ISO 4892-3  ISO 16474-3  ISO 11507  ISO 2808  ASTM B659  ASTM D1186  ISO 2813  ASTM D523  ISO 7724 Parts 1, 2 &amp; 3  ISO 11664 Parts 1 &amp; 4  ASTM E308  ISO 2409  ASTM D3359 Met. B  ISO 4628 Parts 1 to 8  ASTM D610  ASTM D714  ASTM D1654</v>
      </c>
    </row>
    <row r="91" spans="1:4" ht="28.15" customHeight="1" x14ac:dyDescent="0.25">
      <c r="A91" s="32" t="str" cm="1">
        <f t="array" ref="A91">INDEX(Lexique!B:E,MATCH(INDEX(ListeCIL!B:B,MATCH(B91,ListeCIL!D:D,0),1),Lexique!A:A,0),'Registration form'!$N$3)</f>
        <v xml:space="preserve">Tests of plastic materials </v>
      </c>
      <c r="B91" s="32" t="s">
        <v>1269</v>
      </c>
      <c r="C91" s="33" t="str" cm="1">
        <f t="array" ref="C91">INDEX(ListeCIL!E:H,MATCH(B91,ListeCIL!D:D,0),'Registration form'!$N$3)</f>
        <v>Hardness test on plastic material</v>
      </c>
      <c r="D91" s="32" t="str" cm="1">
        <f t="array" ref="D91">INDEX(ListeCIL!I:L,MATCH(B91,ListeCIL!D:D,0),'Registration form'!$N$3)</f>
        <v>ISO 868  ISO 7619-1  ISO 2039-2  ISO 2039-1  ISO 2039-2  ASTM D2240  ASTM D785</v>
      </c>
    </row>
    <row r="92" spans="1:4" ht="28.15" customHeight="1" x14ac:dyDescent="0.25">
      <c r="A92" s="32" t="str" cm="1">
        <f t="array" ref="A92">INDEX(Lexique!B:E,MATCH(INDEX(ListeCIL!B:B,MATCH(B92,ListeCIL!D:D,0),1),Lexique!A:A,0),'Registration form'!$N$3)</f>
        <v xml:space="preserve">Tests of plastic materials </v>
      </c>
      <c r="B92" s="32" t="s">
        <v>1270</v>
      </c>
      <c r="C92" s="33" t="str" cm="1">
        <f t="array" ref="C92">INDEX(ListeCIL!E:H,MATCH(B92,ListeCIL!D:D,0),'Registration form'!$N$3)</f>
        <v>Tensile test on plastic material</v>
      </c>
      <c r="D92" s="32" t="str" cm="1">
        <f t="array" ref="D92">INDEX(ListeCIL!I:L,MATCH(B92,ListeCIL!D:D,0),'Registration form'!$N$3)</f>
        <v>ISO 527-1  ISO 527-2  ISO 527-3  ASTM D638</v>
      </c>
    </row>
    <row r="93" spans="1:4" ht="28.15" customHeight="1" x14ac:dyDescent="0.25">
      <c r="A93" s="32" t="str" cm="1">
        <f t="array" ref="A93">INDEX(Lexique!B:E,MATCH(INDEX(ListeCIL!B:B,MATCH(B93,ListeCIL!D:D,0),1),Lexique!A:A,0),'Registration form'!$N$3)</f>
        <v xml:space="preserve">Tests of plastic materials </v>
      </c>
      <c r="B93" s="32" t="s">
        <v>1271</v>
      </c>
      <c r="C93" s="33" t="str" cm="1">
        <f t="array" ref="C93">INDEX(ListeCIL!E:H,MATCH(B93,ListeCIL!D:D,0),'Registration form'!$N$3)</f>
        <v>Flexion test on plastic material</v>
      </c>
      <c r="D93" s="32" t="str" cm="1">
        <f t="array" ref="D93">INDEX(ListeCIL!I:L,MATCH(B93,ListeCIL!D:D,0),'Registration form'!$N$3)</f>
        <v>ISO 178  ASTM D790</v>
      </c>
    </row>
    <row r="94" spans="1:4" ht="28.15" customHeight="1" x14ac:dyDescent="0.25">
      <c r="A94" s="32" t="str" cm="1">
        <f t="array" ref="A94">INDEX(Lexique!B:E,MATCH(INDEX(ListeCIL!B:B,MATCH(B94,ListeCIL!D:D,0),1),Lexique!A:A,0),'Registration form'!$N$3)</f>
        <v xml:space="preserve">Tests of plastic materials </v>
      </c>
      <c r="B94" s="32" t="s">
        <v>1572</v>
      </c>
      <c r="C94" s="33" t="str" cm="1">
        <f t="array" ref="C94">INDEX(ListeCIL!E:H,MATCH(B94,ListeCIL!D:D,0),'Registration form'!$N$3)</f>
        <v>Determination of resistance of a plastic material to UV exposure</v>
      </c>
      <c r="D94" s="32" t="str" cm="1">
        <f t="array" ref="D94">INDEX(ListeCIL!I:L,MATCH(B94,ListeCIL!D:D,0),'Registration form'!$N$3)</f>
        <v>ISO 4892-3</v>
      </c>
    </row>
    <row r="95" spans="1:4" ht="28.15" customHeight="1" x14ac:dyDescent="0.25">
      <c r="A95" s="32" t="str" cm="1">
        <f t="array" ref="A95">INDEX(Lexique!B:E,MATCH(INDEX(ListeCIL!B:B,MATCH(B95,ListeCIL!D:D,0),1),Lexique!A:A,0),'Registration form'!$N$3)</f>
        <v xml:space="preserve">Tests of plastic materials </v>
      </c>
      <c r="B95" s="32" t="s">
        <v>1514</v>
      </c>
      <c r="C95" s="33" t="str" cm="1">
        <f t="array" ref="C95">INDEX(ListeCIL!E:H,MATCH(B95,ListeCIL!D:D,0),'Registration form'!$N$3)</f>
        <v>Density, ash content, water content on plastic material</v>
      </c>
      <c r="D95" s="32" t="str" cm="1">
        <f t="array" ref="D95">INDEX(ListeCIL!I:L,MATCH(B95,ListeCIL!D:D,0),'Registration form'!$N$3)</f>
        <v>ISO 1183-1  ISO 1183-2  ISO 1183-3  ASTM D792  ASTM D1505  ISO 3451-1  ASTM D2584  ASTM D5630  ISO 15512  ASTM 6869  ASTM D6980  ISO 760</v>
      </c>
    </row>
    <row r="96" spans="1:4" ht="28.15" customHeight="1" x14ac:dyDescent="0.25">
      <c r="A96" s="32" t="str" cm="1">
        <f t="array" ref="A96">INDEX(Lexique!B:E,MATCH(INDEX(ListeCIL!B:B,MATCH(B96,ListeCIL!D:D,0),1),Lexique!A:A,0),'Registration form'!$N$3)</f>
        <v xml:space="preserve">Tests of plastic materials </v>
      </c>
      <c r="B96" s="32" t="s">
        <v>1517</v>
      </c>
      <c r="C96" s="33" t="str" cm="1">
        <f t="array" ref="C96">INDEX(ListeCIL!E:H,MATCH(B96,ListeCIL!D:D,0),'Registration form'!$N$3)</f>
        <v>Calorimetric analysis (DSC) on plastic material</v>
      </c>
      <c r="D96" s="32" t="str" cm="1">
        <f t="array" ref="D96">INDEX(ListeCIL!I:L,MATCH(B96,ListeCIL!D:D,0),'Registration form'!$N$3)</f>
        <v>ISO 11357-1  ASTM D3418</v>
      </c>
    </row>
    <row r="97" spans="1:4" ht="28.15" customHeight="1" x14ac:dyDescent="0.25">
      <c r="A97" s="32" t="str" cm="1">
        <f t="array" ref="A97">INDEX(Lexique!B:E,MATCH(INDEX(ListeCIL!B:B,MATCH(B97,ListeCIL!D:D,0),1),Lexique!A:A,0),'Registration form'!$N$3)</f>
        <v xml:space="preserve">Tests of plastic materials </v>
      </c>
      <c r="B97" s="32" t="s">
        <v>1520</v>
      </c>
      <c r="C97" s="33" t="str" cm="1">
        <f t="array" ref="C97">INDEX(ListeCIL!E:H,MATCH(B97,ListeCIL!D:D,0),'Registration form'!$N$3)</f>
        <v>Thermogravimetric analysis (TG) on plastic materials</v>
      </c>
      <c r="D97" s="32" t="str" cm="1">
        <f t="array" ref="D97">INDEX(ListeCIL!I:L,MATCH(B97,ListeCIL!D:D,0),'Registration form'!$N$3)</f>
        <v>ISO 11358-1  ASTM E1131  ASTM E2550  ISO 11358-2  ASTM E1641  ISO 11358-3</v>
      </c>
    </row>
    <row r="98" spans="1:4" ht="28.15" customHeight="1" x14ac:dyDescent="0.25">
      <c r="A98" s="32" t="str" cm="1">
        <f t="array" ref="A98">INDEX(Lexique!B:E,MATCH(INDEX(ListeCIL!B:B,MATCH(B98,ListeCIL!D:D,0),1),Lexique!A:A,0),'Registration form'!$N$3)</f>
        <v xml:space="preserve">Tests of plastic materials </v>
      </c>
      <c r="B98" s="32" t="s">
        <v>1523</v>
      </c>
      <c r="C98" s="33" t="str" cm="1">
        <f t="array" ref="C98">INDEX(ListeCIL!E:H,MATCH(B98,ListeCIL!D:D,0),'Registration form'!$N$3)</f>
        <v>Thermomechanic analysis (TMA) on plastic materials</v>
      </c>
      <c r="D98" s="32" t="str" cm="1">
        <f t="array" ref="D98">INDEX(ListeCIL!I:L,MATCH(B98,ListeCIL!D:D,0),'Registration form'!$N$3)</f>
        <v>ISO 11359-1  ASTM E831  ASTM D696  ASTM E228  ISO 11359-2  ISO 11359-3</v>
      </c>
    </row>
    <row r="99" spans="1:4" ht="28.15" customHeight="1" x14ac:dyDescent="0.25">
      <c r="A99" s="32" t="str" cm="1">
        <f t="array" ref="A99">INDEX(Lexique!B:E,MATCH(INDEX(ListeCIL!B:B,MATCH(B99,ListeCIL!D:D,0),1),Lexique!A:A,0),'Registration form'!$N$3)</f>
        <v xml:space="preserve">Tests of plastic materials </v>
      </c>
      <c r="B99" s="32" t="s">
        <v>1526</v>
      </c>
      <c r="C99" s="33" t="str" cm="1">
        <f t="array" ref="C99">INDEX(ListeCIL!E:H,MATCH(B99,ListeCIL!D:D,0),'Registration form'!$N$3)</f>
        <v>Infrared analysis (FTIR) on plastic material</v>
      </c>
      <c r="D99" s="32" t="str" cm="1">
        <f t="array" ref="D99">INDEX(ListeCIL!I:L,MATCH(B99,ListeCIL!D:D,0),'Registration form'!$N$3)</f>
        <v>-</v>
      </c>
    </row>
    <row r="100" spans="1:4" ht="28.15" customHeight="1" x14ac:dyDescent="0.25">
      <c r="A100" s="32" t="str" cm="1">
        <f t="array" ref="A100">INDEX(Lexique!B:E,MATCH(INDEX(ListeCIL!B:B,MATCH(B100,ListeCIL!D:D,0),1),Lexique!A:A,0),'Registration form'!$N$3)</f>
        <v xml:space="preserve">Tests of admixtures for concrete </v>
      </c>
      <c r="B100" s="32" t="s">
        <v>1547</v>
      </c>
      <c r="C100" s="33" t="str" cm="1">
        <f t="array" ref="C100">INDEX(ListeCIL!E:H,MATCH(B100,ListeCIL!D:D,0),'Registration form'!$N$3)</f>
        <v>Tests on admixtures for concrete</v>
      </c>
      <c r="D100" s="32" t="str" cm="1">
        <f t="array" ref="D100">INDEX(ListeCIL!I:L,MATCH(B100,ListeCIL!D:D,0),'Registration form'!$N$3)</f>
        <v>EN 480-6  EN 1767  ASTM E1252  EN 480-8  EN 480-10  EN 480-12</v>
      </c>
    </row>
    <row r="101" spans="1:4" ht="28.15" customHeight="1" x14ac:dyDescent="0.25">
      <c r="A101" s="32" t="str" cm="1">
        <f t="array" ref="A101">INDEX(Lexique!B:E,MATCH(INDEX(ListeCIL!B:B,MATCH(B101,ListeCIL!D:D,0),1),Lexique!A:A,0),'Registration form'!$N$3)</f>
        <v xml:space="preserve">Tests of sealants </v>
      </c>
      <c r="B101" s="32" t="s">
        <v>1273</v>
      </c>
      <c r="C101" s="33" t="str" cm="1">
        <f t="array" ref="C101">INDEX(ListeCIL!E:H,MATCH(B101,ListeCIL!D:D,0),'Registration form'!$N$3)</f>
        <v>Tests on sealants</v>
      </c>
      <c r="D101" s="32" t="str" cm="1">
        <f t="array" ref="D101">INDEX(ListeCIL!I:L,MATCH(B101,ListeCIL!D:D,0),'Registration form'!$N$3)</f>
        <v>ISO 1183 Parts 1, 2 &amp; 3  ISO 11358-1  ISO 7390  ISO 10563  ISO 2528  ISO 8339  ISO 8340  ISO 7389  ASTM C736  ISO 11432</v>
      </c>
    </row>
    <row r="102" spans="1:4" ht="28.15" customHeight="1" x14ac:dyDescent="0.25">
      <c r="A102" s="32" t="str" cm="1">
        <f t="array" ref="A102">INDEX(Lexique!B:E,MATCH(INDEX(ListeCIL!B:B,MATCH(B102,ListeCIL!D:D,0),1),Lexique!A:A,0),'Registration form'!$N$3)</f>
        <v xml:space="preserve">Tests of sealants </v>
      </c>
      <c r="B102" s="32" t="s">
        <v>1995</v>
      </c>
      <c r="C102" s="33" t="str" cm="1">
        <f t="array" ref="C102">INDEX(ListeCIL!E:H,MATCH(B102,ListeCIL!D:D,0),'Registration form'!$N$3)</f>
        <v>Ageing tests on sealants</v>
      </c>
      <c r="D102" s="32" t="str" cm="1">
        <f t="array" ref="D102">INDEX(ListeCIL!I:L,MATCH(B102,ListeCIL!D:D,0),'Registration form'!$N$3)</f>
        <v>ISO 9046  ISO 9047  ISO 10590  ISO 10591  ISO 11431</v>
      </c>
    </row>
  </sheetData>
  <sheetProtection algorithmName="SHA-512" hashValue="6iYrWNNMfr6Axjjls1W3Ul185Z2el/XXBpdoVl2BFc7Y/mEMyaXBb7HeOVXwCEGnyfOx3yaC+XDzgvEXgU2Fgg==" saltValue="MAONDM1WsCaTNR8i/dcuDA==" spinCount="100000" sheet="1" objects="1" scenarios="1" autoFilter="0"/>
  <autoFilter ref="A1:D102" xr:uid="{ED17F58D-2664-46D0-82B0-00D4F880A42E}"/>
  <pageMargins left="0.7" right="0.7" top="0.75" bottom="0.75" header="0.3" footer="0.3"/>
  <ignoredErrors>
    <ignoredError sqref="A108:XFD1048576 B1:G1 L1:XFD1 A2:A102 B103:XFD107 E36:XFD36 E2:XFD2 E3:XFD35 E37:XFD102"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9"/>
  <sheetViews>
    <sheetView topLeftCell="A2" workbookViewId="0">
      <selection activeCell="A2" sqref="A2"/>
    </sheetView>
  </sheetViews>
  <sheetFormatPr baseColWidth="10" defaultColWidth="11.42578125" defaultRowHeight="22.5" customHeight="1" x14ac:dyDescent="0.25"/>
  <cols>
    <col min="1" max="1" width="11.42578125" style="3"/>
    <col min="2" max="4" width="26.140625" style="1" customWidth="1"/>
    <col min="5" max="5" width="27.85546875" style="1" customWidth="1"/>
    <col min="6" max="6" width="2.5703125" customWidth="1"/>
    <col min="7" max="7" width="7.140625" customWidth="1"/>
  </cols>
  <sheetData>
    <row r="1" spans="1:7" ht="22.5" customHeight="1" x14ac:dyDescent="0.25">
      <c r="B1" s="1" t="s">
        <v>4</v>
      </c>
      <c r="C1" s="1" t="s">
        <v>5</v>
      </c>
      <c r="D1" s="1" t="s">
        <v>6</v>
      </c>
      <c r="E1" s="1" t="s">
        <v>7</v>
      </c>
      <c r="G1" s="1" t="s">
        <v>1314</v>
      </c>
    </row>
    <row r="2" spans="1:7" ht="22.5" customHeight="1" x14ac:dyDescent="0.25">
      <c r="A2" s="3" t="s">
        <v>259</v>
      </c>
      <c r="B2" s="15" t="s">
        <v>1658</v>
      </c>
      <c r="C2" s="15" t="s">
        <v>1648</v>
      </c>
      <c r="D2" s="15" t="s">
        <v>1657</v>
      </c>
      <c r="E2" s="15" t="s">
        <v>1656</v>
      </c>
      <c r="G2" s="11" t="s">
        <v>1284</v>
      </c>
    </row>
    <row r="3" spans="1:7" ht="22.5" customHeight="1" x14ac:dyDescent="0.25">
      <c r="A3" s="3" t="s">
        <v>260</v>
      </c>
      <c r="B3" s="15" t="s">
        <v>1667</v>
      </c>
      <c r="C3" s="15" t="s">
        <v>1664</v>
      </c>
      <c r="D3" s="15" t="s">
        <v>1665</v>
      </c>
      <c r="E3" s="15" t="s">
        <v>1666</v>
      </c>
      <c r="G3" s="11" t="s">
        <v>1285</v>
      </c>
    </row>
    <row r="4" spans="1:7" ht="22.5" customHeight="1" x14ac:dyDescent="0.25">
      <c r="A4" s="3" t="s">
        <v>122</v>
      </c>
      <c r="B4" s="15" t="s">
        <v>1701</v>
      </c>
      <c r="C4" s="15" t="s">
        <v>1702</v>
      </c>
      <c r="D4" s="15" t="s">
        <v>1704</v>
      </c>
      <c r="E4" s="15" t="s">
        <v>1703</v>
      </c>
      <c r="G4" s="11">
        <v>0</v>
      </c>
    </row>
    <row r="5" spans="1:7" ht="22.5" customHeight="1" x14ac:dyDescent="0.25">
      <c r="A5" s="3" t="s">
        <v>1157</v>
      </c>
      <c r="B5" s="1" t="s">
        <v>1159</v>
      </c>
      <c r="C5" s="1" t="s">
        <v>1161</v>
      </c>
      <c r="D5" s="1" t="s">
        <v>1163</v>
      </c>
      <c r="E5" s="1" t="s">
        <v>1164</v>
      </c>
      <c r="G5" s="11">
        <v>1</v>
      </c>
    </row>
    <row r="6" spans="1:7" ht="22.5" customHeight="1" x14ac:dyDescent="0.25">
      <c r="A6" s="3" t="s">
        <v>1158</v>
      </c>
      <c r="B6" s="1" t="s">
        <v>1160</v>
      </c>
      <c r="C6" s="1" t="s">
        <v>1162</v>
      </c>
      <c r="D6" s="1" t="s">
        <v>1160</v>
      </c>
      <c r="E6" s="1" t="s">
        <v>1160</v>
      </c>
      <c r="G6" s="11">
        <v>2</v>
      </c>
    </row>
    <row r="7" spans="1:7" ht="22.5" customHeight="1" x14ac:dyDescent="0.25">
      <c r="A7" s="3" t="s">
        <v>95</v>
      </c>
      <c r="B7" s="1" t="s">
        <v>1165</v>
      </c>
      <c r="C7" s="1" t="s">
        <v>1166</v>
      </c>
      <c r="D7" s="1" t="s">
        <v>1167</v>
      </c>
      <c r="E7" s="1" t="s">
        <v>1168</v>
      </c>
      <c r="G7" s="11">
        <v>3</v>
      </c>
    </row>
    <row r="8" spans="1:7" ht="22.5" customHeight="1" x14ac:dyDescent="0.25">
      <c r="A8" s="3" t="s">
        <v>1169</v>
      </c>
      <c r="B8" s="1" t="s">
        <v>1279</v>
      </c>
      <c r="C8" s="1" t="s">
        <v>1280</v>
      </c>
      <c r="D8" s="1" t="s">
        <v>1281</v>
      </c>
      <c r="E8" s="1" t="s">
        <v>1282</v>
      </c>
      <c r="G8" s="11">
        <v>4</v>
      </c>
    </row>
    <row r="9" spans="1:7" ht="22.5" customHeight="1" x14ac:dyDescent="0.25">
      <c r="A9" s="3" t="s">
        <v>1170</v>
      </c>
      <c r="B9" s="1" t="s">
        <v>1320</v>
      </c>
      <c r="C9" s="1" t="s">
        <v>1321</v>
      </c>
      <c r="D9" s="1" t="s">
        <v>1323</v>
      </c>
      <c r="E9" s="1" t="s">
        <v>1322</v>
      </c>
      <c r="G9" s="11">
        <v>5</v>
      </c>
    </row>
    <row r="10" spans="1:7" ht="22.5" customHeight="1" x14ac:dyDescent="0.25">
      <c r="A10" s="3" t="s">
        <v>1316</v>
      </c>
      <c r="B10" s="1" t="s">
        <v>1499</v>
      </c>
      <c r="C10" s="1" t="s">
        <v>1500</v>
      </c>
      <c r="D10" s="1" t="s">
        <v>1502</v>
      </c>
      <c r="E10" s="1" t="s">
        <v>1501</v>
      </c>
      <c r="G10" s="11">
        <v>6</v>
      </c>
    </row>
    <row r="11" spans="1:7" ht="22.5" customHeight="1" x14ac:dyDescent="0.25">
      <c r="A11" s="3" t="s">
        <v>96</v>
      </c>
      <c r="B11" s="1" t="s">
        <v>8</v>
      </c>
      <c r="C11" s="1" t="s">
        <v>9</v>
      </c>
      <c r="D11" s="1" t="s">
        <v>10</v>
      </c>
      <c r="E11" s="1" t="s">
        <v>11</v>
      </c>
      <c r="G11" s="11">
        <v>7</v>
      </c>
    </row>
    <row r="12" spans="1:7" ht="22.5" customHeight="1" x14ac:dyDescent="0.25">
      <c r="A12" s="3" t="s">
        <v>98</v>
      </c>
      <c r="B12" s="1" t="s">
        <v>12</v>
      </c>
      <c r="C12" s="1" t="s">
        <v>13</v>
      </c>
      <c r="D12" s="1" t="s">
        <v>14</v>
      </c>
      <c r="E12" s="1" t="s">
        <v>15</v>
      </c>
      <c r="G12" s="11">
        <v>8</v>
      </c>
    </row>
    <row r="13" spans="1:7" ht="22.5" customHeight="1" x14ac:dyDescent="0.25">
      <c r="A13" s="3" t="s">
        <v>97</v>
      </c>
      <c r="B13" s="1" t="s">
        <v>292</v>
      </c>
      <c r="C13" s="1" t="s">
        <v>16</v>
      </c>
      <c r="D13" s="1" t="s">
        <v>293</v>
      </c>
      <c r="E13" s="1" t="s">
        <v>296</v>
      </c>
      <c r="G13" s="11">
        <v>9</v>
      </c>
    </row>
    <row r="14" spans="1:7" ht="22.5" customHeight="1" x14ac:dyDescent="0.25">
      <c r="A14" s="3" t="s">
        <v>99</v>
      </c>
      <c r="B14" s="1" t="s">
        <v>17</v>
      </c>
      <c r="C14" s="1" t="s">
        <v>18</v>
      </c>
      <c r="D14" s="1" t="s">
        <v>19</v>
      </c>
      <c r="E14" s="1" t="s">
        <v>20</v>
      </c>
      <c r="G14" s="11" t="s">
        <v>1286</v>
      </c>
    </row>
    <row r="15" spans="1:7" ht="22.5" customHeight="1" x14ac:dyDescent="0.25">
      <c r="A15" s="3" t="s">
        <v>100</v>
      </c>
      <c r="B15" s="1" t="s">
        <v>21</v>
      </c>
      <c r="C15" s="1" t="s">
        <v>22</v>
      </c>
      <c r="D15" s="1" t="s">
        <v>23</v>
      </c>
      <c r="E15" s="1" t="s">
        <v>24</v>
      </c>
      <c r="G15" s="11" t="s">
        <v>1287</v>
      </c>
    </row>
    <row r="16" spans="1:7" ht="22.5" customHeight="1" x14ac:dyDescent="0.25">
      <c r="A16" s="3" t="s">
        <v>101</v>
      </c>
      <c r="B16" s="1" t="s">
        <v>25</v>
      </c>
      <c r="C16" s="1" t="s">
        <v>26</v>
      </c>
      <c r="D16" s="1" t="s">
        <v>27</v>
      </c>
      <c r="E16" s="1" t="s">
        <v>28</v>
      </c>
      <c r="G16" s="11" t="s">
        <v>1288</v>
      </c>
    </row>
    <row r="17" spans="1:7" ht="22.5" customHeight="1" x14ac:dyDescent="0.25">
      <c r="A17" s="3" t="s">
        <v>102</v>
      </c>
      <c r="B17" s="1" t="s">
        <v>29</v>
      </c>
      <c r="C17" s="1" t="s">
        <v>30</v>
      </c>
      <c r="D17" s="1" t="s">
        <v>31</v>
      </c>
      <c r="E17" s="1" t="s">
        <v>32</v>
      </c>
      <c r="G17" s="11" t="s">
        <v>1289</v>
      </c>
    </row>
    <row r="18" spans="1:7" ht="22.5" customHeight="1" x14ac:dyDescent="0.25">
      <c r="A18" s="3" t="s">
        <v>103</v>
      </c>
      <c r="B18" s="1" t="s">
        <v>33</v>
      </c>
      <c r="C18" s="1" t="s">
        <v>34</v>
      </c>
      <c r="D18" s="1" t="s">
        <v>35</v>
      </c>
      <c r="E18" s="1" t="s">
        <v>36</v>
      </c>
      <c r="G18" s="11" t="s">
        <v>1290</v>
      </c>
    </row>
    <row r="19" spans="1:7" ht="22.5" customHeight="1" x14ac:dyDescent="0.25">
      <c r="A19" s="3" t="s">
        <v>104</v>
      </c>
      <c r="B19" s="1" t="s">
        <v>37</v>
      </c>
      <c r="C19" s="1" t="s">
        <v>38</v>
      </c>
      <c r="D19" s="1" t="s">
        <v>39</v>
      </c>
      <c r="E19" s="1" t="s">
        <v>40</v>
      </c>
      <c r="G19" s="11" t="s">
        <v>1291</v>
      </c>
    </row>
    <row r="20" spans="1:7" ht="22.5" customHeight="1" x14ac:dyDescent="0.25">
      <c r="A20" s="3" t="s">
        <v>105</v>
      </c>
      <c r="B20" s="1" t="s">
        <v>41</v>
      </c>
      <c r="C20" s="1" t="s">
        <v>42</v>
      </c>
      <c r="D20" s="1" t="s">
        <v>43</v>
      </c>
      <c r="E20" s="1" t="s">
        <v>44</v>
      </c>
      <c r="G20" s="11" t="s">
        <v>1292</v>
      </c>
    </row>
    <row r="21" spans="1:7" ht="22.5" customHeight="1" x14ac:dyDescent="0.25">
      <c r="A21" s="3" t="s">
        <v>106</v>
      </c>
      <c r="B21" s="1" t="s">
        <v>291</v>
      </c>
      <c r="C21" s="1" t="s">
        <v>45</v>
      </c>
      <c r="D21" s="1" t="s">
        <v>294</v>
      </c>
      <c r="E21" s="1" t="s">
        <v>297</v>
      </c>
      <c r="G21" s="11" t="s">
        <v>1293</v>
      </c>
    </row>
    <row r="22" spans="1:7" ht="22.5" customHeight="1" x14ac:dyDescent="0.25">
      <c r="A22" s="3" t="s">
        <v>107</v>
      </c>
      <c r="B22" s="1" t="s">
        <v>46</v>
      </c>
      <c r="C22" s="1" t="s">
        <v>47</v>
      </c>
      <c r="D22" s="1" t="s">
        <v>48</v>
      </c>
      <c r="E22" s="1" t="s">
        <v>49</v>
      </c>
      <c r="G22" s="11" t="s">
        <v>1294</v>
      </c>
    </row>
    <row r="23" spans="1:7" ht="22.5" customHeight="1" x14ac:dyDescent="0.25">
      <c r="A23" s="3" t="s">
        <v>108</v>
      </c>
      <c r="B23" s="1" t="s">
        <v>50</v>
      </c>
      <c r="C23" s="1" t="s">
        <v>51</v>
      </c>
      <c r="D23" s="1" t="s">
        <v>52</v>
      </c>
      <c r="E23" s="1" t="s">
        <v>24</v>
      </c>
      <c r="G23" s="11" t="s">
        <v>1295</v>
      </c>
    </row>
    <row r="24" spans="1:7" ht="22.5" customHeight="1" x14ac:dyDescent="0.25">
      <c r="A24" s="3" t="s">
        <v>109</v>
      </c>
      <c r="B24" s="1" t="s">
        <v>53</v>
      </c>
      <c r="C24" s="1" t="s">
        <v>54</v>
      </c>
      <c r="D24" s="1" t="s">
        <v>55</v>
      </c>
      <c r="E24" s="1" t="s">
        <v>28</v>
      </c>
      <c r="G24" s="11" t="s">
        <v>1296</v>
      </c>
    </row>
    <row r="25" spans="1:7" ht="22.5" customHeight="1" x14ac:dyDescent="0.25">
      <c r="A25" s="3" t="s">
        <v>110</v>
      </c>
      <c r="B25" s="1" t="s">
        <v>56</v>
      </c>
      <c r="C25" s="1" t="s">
        <v>57</v>
      </c>
      <c r="D25" s="1" t="s">
        <v>58</v>
      </c>
      <c r="E25" s="1" t="s">
        <v>32</v>
      </c>
      <c r="G25" s="11" t="s">
        <v>1297</v>
      </c>
    </row>
    <row r="26" spans="1:7" ht="22.5" customHeight="1" x14ac:dyDescent="0.25">
      <c r="A26" s="3" t="s">
        <v>111</v>
      </c>
      <c r="B26" s="1" t="s">
        <v>59</v>
      </c>
      <c r="C26" s="1" t="s">
        <v>60</v>
      </c>
      <c r="D26" s="1" t="s">
        <v>61</v>
      </c>
      <c r="E26" s="1" t="s">
        <v>62</v>
      </c>
      <c r="G26" s="11" t="s">
        <v>1298</v>
      </c>
    </row>
    <row r="27" spans="1:7" ht="22.5" customHeight="1" x14ac:dyDescent="0.25">
      <c r="A27" s="3" t="s">
        <v>112</v>
      </c>
      <c r="B27" s="1" t="s">
        <v>1535</v>
      </c>
      <c r="C27" s="1" t="s">
        <v>63</v>
      </c>
      <c r="D27" s="1" t="s">
        <v>1536</v>
      </c>
      <c r="E27" s="1" t="s">
        <v>1537</v>
      </c>
      <c r="G27" s="11" t="s">
        <v>1299</v>
      </c>
    </row>
    <row r="28" spans="1:7" ht="22.5" customHeight="1" x14ac:dyDescent="0.25">
      <c r="A28" s="3" t="s">
        <v>113</v>
      </c>
      <c r="B28" s="1" t="s">
        <v>1674</v>
      </c>
      <c r="C28" s="1" t="s">
        <v>64</v>
      </c>
      <c r="D28" s="1" t="s">
        <v>65</v>
      </c>
      <c r="E28" s="1" t="s">
        <v>66</v>
      </c>
      <c r="G28" s="11" t="s">
        <v>1300</v>
      </c>
    </row>
    <row r="29" spans="1:7" ht="22.5" customHeight="1" x14ac:dyDescent="0.25">
      <c r="A29" s="3" t="s">
        <v>121</v>
      </c>
      <c r="B29" s="1" t="s">
        <v>1675</v>
      </c>
      <c r="C29" s="1" t="s">
        <v>67</v>
      </c>
      <c r="D29" s="1" t="s">
        <v>68</v>
      </c>
      <c r="E29" s="1" t="s">
        <v>69</v>
      </c>
      <c r="G29" s="11" t="s">
        <v>1301</v>
      </c>
    </row>
    <row r="30" spans="1:7" ht="22.5" customHeight="1" x14ac:dyDescent="0.25">
      <c r="A30" s="3" t="s">
        <v>120</v>
      </c>
      <c r="B30" s="1" t="s">
        <v>1676</v>
      </c>
      <c r="C30" s="1" t="s">
        <v>70</v>
      </c>
      <c r="D30" s="1" t="s">
        <v>71</v>
      </c>
      <c r="E30" s="1" t="s">
        <v>72</v>
      </c>
      <c r="G30" s="11" t="s">
        <v>1302</v>
      </c>
    </row>
    <row r="31" spans="1:7" ht="22.5" customHeight="1" x14ac:dyDescent="0.25">
      <c r="A31" s="3" t="s">
        <v>1530</v>
      </c>
      <c r="B31" s="1" t="s">
        <v>1677</v>
      </c>
      <c r="C31" s="1" t="s">
        <v>73</v>
      </c>
      <c r="D31" s="1" t="s">
        <v>74</v>
      </c>
      <c r="E31" s="1" t="s">
        <v>75</v>
      </c>
      <c r="G31" s="11" t="s">
        <v>1303</v>
      </c>
    </row>
    <row r="32" spans="1:7" ht="22.5" customHeight="1" x14ac:dyDescent="0.25">
      <c r="A32" s="3" t="s">
        <v>114</v>
      </c>
      <c r="B32" s="1" t="s">
        <v>1678</v>
      </c>
      <c r="C32" s="1" t="s">
        <v>76</v>
      </c>
      <c r="D32" s="1" t="s">
        <v>77</v>
      </c>
      <c r="E32" s="1" t="s">
        <v>75</v>
      </c>
      <c r="G32" s="11" t="s">
        <v>1304</v>
      </c>
    </row>
    <row r="33" spans="1:7" ht="22.5" customHeight="1" x14ac:dyDescent="0.25">
      <c r="A33" s="3" t="s">
        <v>115</v>
      </c>
      <c r="B33" s="1" t="s">
        <v>1683</v>
      </c>
      <c r="C33" s="1" t="s">
        <v>78</v>
      </c>
      <c r="D33" s="1" t="s">
        <v>295</v>
      </c>
      <c r="E33" s="1" t="s">
        <v>298</v>
      </c>
      <c r="G33" s="11" t="s">
        <v>1305</v>
      </c>
    </row>
    <row r="34" spans="1:7" ht="22.5" customHeight="1" x14ac:dyDescent="0.25">
      <c r="A34" s="3" t="s">
        <v>116</v>
      </c>
      <c r="B34" s="1" t="s">
        <v>1682</v>
      </c>
      <c r="C34" s="1" t="s">
        <v>79</v>
      </c>
      <c r="D34" s="1" t="s">
        <v>80</v>
      </c>
      <c r="E34" s="1" t="s">
        <v>81</v>
      </c>
      <c r="G34" s="11" t="s">
        <v>1306</v>
      </c>
    </row>
    <row r="35" spans="1:7" ht="22.5" customHeight="1" x14ac:dyDescent="0.25">
      <c r="A35" s="3" t="s">
        <v>117</v>
      </c>
      <c r="B35" s="1" t="s">
        <v>1679</v>
      </c>
      <c r="C35" s="1" t="s">
        <v>82</v>
      </c>
      <c r="D35" s="1" t="s">
        <v>83</v>
      </c>
      <c r="E35" s="1" t="s">
        <v>84</v>
      </c>
      <c r="G35" s="11" t="s">
        <v>1307</v>
      </c>
    </row>
    <row r="36" spans="1:7" ht="22.5" customHeight="1" x14ac:dyDescent="0.25">
      <c r="A36" s="3" t="s">
        <v>118</v>
      </c>
      <c r="B36" s="1" t="s">
        <v>1680</v>
      </c>
      <c r="C36" s="1" t="s">
        <v>85</v>
      </c>
      <c r="D36" s="1" t="s">
        <v>86</v>
      </c>
      <c r="E36" s="1" t="s">
        <v>87</v>
      </c>
      <c r="G36" s="11" t="s">
        <v>1308</v>
      </c>
    </row>
    <row r="37" spans="1:7" ht="22.5" customHeight="1" x14ac:dyDescent="0.25">
      <c r="A37" s="3" t="s">
        <v>119</v>
      </c>
      <c r="B37" s="1" t="s">
        <v>1681</v>
      </c>
      <c r="C37" s="1" t="s">
        <v>88</v>
      </c>
      <c r="D37" s="1" t="s">
        <v>89</v>
      </c>
      <c r="E37" s="1" t="s">
        <v>90</v>
      </c>
      <c r="G37" s="11" t="s">
        <v>1309</v>
      </c>
    </row>
    <row r="38" spans="1:7" ht="22.5" customHeight="1" x14ac:dyDescent="0.25">
      <c r="A38" s="3" t="s">
        <v>173</v>
      </c>
      <c r="B38" s="1" t="s">
        <v>175</v>
      </c>
      <c r="C38" s="1" t="s">
        <v>174</v>
      </c>
      <c r="D38" s="1" t="s">
        <v>176</v>
      </c>
      <c r="E38" s="1" t="s">
        <v>177</v>
      </c>
      <c r="G38" s="11" t="s">
        <v>1310</v>
      </c>
    </row>
    <row r="39" spans="1:7" ht="22.5" customHeight="1" x14ac:dyDescent="0.25">
      <c r="A39" s="3" t="s">
        <v>178</v>
      </c>
      <c r="B39" s="1" t="s">
        <v>179</v>
      </c>
      <c r="C39" s="1" t="s">
        <v>180</v>
      </c>
      <c r="D39" s="1" t="s">
        <v>182</v>
      </c>
      <c r="E39" s="1" t="s">
        <v>181</v>
      </c>
      <c r="G39" s="11" t="s">
        <v>1311</v>
      </c>
    </row>
    <row r="40" spans="1:7" ht="22.5" customHeight="1" x14ac:dyDescent="0.25">
      <c r="A40" s="3" t="s">
        <v>183</v>
      </c>
      <c r="B40" s="1" t="s">
        <v>184</v>
      </c>
      <c r="C40" s="1" t="s">
        <v>185</v>
      </c>
      <c r="D40" s="1" t="s">
        <v>186</v>
      </c>
      <c r="E40" s="1" t="s">
        <v>187</v>
      </c>
      <c r="G40" s="11" t="s">
        <v>1312</v>
      </c>
    </row>
    <row r="41" spans="1:7" ht="22.5" customHeight="1" x14ac:dyDescent="0.25">
      <c r="A41" s="3" t="s">
        <v>172</v>
      </c>
      <c r="B41" s="1" t="s">
        <v>1533</v>
      </c>
      <c r="C41" s="1" t="s">
        <v>1532</v>
      </c>
      <c r="D41" s="1" t="s">
        <v>1531</v>
      </c>
      <c r="E41" s="1" t="s">
        <v>1534</v>
      </c>
      <c r="G41" s="11" t="s">
        <v>1313</v>
      </c>
    </row>
    <row r="42" spans="1:7" ht="22.5" customHeight="1" x14ac:dyDescent="0.25">
      <c r="A42" s="4" t="s">
        <v>1274</v>
      </c>
      <c r="B42" s="1" t="s">
        <v>1276</v>
      </c>
      <c r="C42" s="1" t="s">
        <v>1275</v>
      </c>
      <c r="D42" s="1" t="s">
        <v>1277</v>
      </c>
      <c r="E42" s="1" t="s">
        <v>1278</v>
      </c>
    </row>
    <row r="43" spans="1:7" ht="22.5" customHeight="1" x14ac:dyDescent="0.25">
      <c r="A43" s="3" t="s">
        <v>188</v>
      </c>
      <c r="B43" s="1" t="s">
        <v>190</v>
      </c>
      <c r="C43" s="1" t="s">
        <v>189</v>
      </c>
      <c r="D43" s="1" t="s">
        <v>192</v>
      </c>
      <c r="E43" s="1" t="s">
        <v>191</v>
      </c>
    </row>
    <row r="44" spans="1:7" ht="22.5" customHeight="1" x14ac:dyDescent="0.25">
      <c r="A44" s="3" t="s">
        <v>193</v>
      </c>
      <c r="B44" s="1" t="s">
        <v>196</v>
      </c>
      <c r="C44" s="1" t="s">
        <v>195</v>
      </c>
      <c r="D44" s="1" t="s">
        <v>199</v>
      </c>
      <c r="E44" s="1" t="s">
        <v>200</v>
      </c>
    </row>
    <row r="45" spans="1:7" ht="22.5" customHeight="1" x14ac:dyDescent="0.25">
      <c r="A45" s="3" t="s">
        <v>1150</v>
      </c>
      <c r="B45" s="1" t="s">
        <v>1151</v>
      </c>
      <c r="C45" s="1" t="s">
        <v>1153</v>
      </c>
      <c r="D45" s="1" t="s">
        <v>1152</v>
      </c>
      <c r="E45" s="1" t="s">
        <v>1154</v>
      </c>
    </row>
    <row r="46" spans="1:7" ht="22.5" customHeight="1" x14ac:dyDescent="0.25">
      <c r="A46" s="3" t="s">
        <v>194</v>
      </c>
      <c r="B46" s="1" t="s">
        <v>197</v>
      </c>
      <c r="C46" s="1" t="s">
        <v>198</v>
      </c>
      <c r="D46" s="1" t="s">
        <v>202</v>
      </c>
      <c r="E46" s="1" t="s">
        <v>201</v>
      </c>
    </row>
    <row r="47" spans="1:7" ht="22.5" customHeight="1" x14ac:dyDescent="0.25">
      <c r="A47" s="3" t="s">
        <v>242</v>
      </c>
      <c r="B47" s="1" t="s">
        <v>91</v>
      </c>
      <c r="C47" s="1" t="s">
        <v>203</v>
      </c>
      <c r="D47" s="3" t="s">
        <v>228</v>
      </c>
      <c r="E47" s="3" t="s">
        <v>231</v>
      </c>
    </row>
    <row r="48" spans="1:7" ht="22.5" customHeight="1" x14ac:dyDescent="0.25">
      <c r="A48" s="3" t="s">
        <v>243</v>
      </c>
      <c r="B48" s="1" t="s">
        <v>2</v>
      </c>
      <c r="C48" s="1" t="s">
        <v>204</v>
      </c>
      <c r="D48" s="3" t="s">
        <v>229</v>
      </c>
      <c r="E48" s="3" t="s">
        <v>232</v>
      </c>
    </row>
    <row r="49" spans="1:6" ht="22.5" customHeight="1" x14ac:dyDescent="0.25">
      <c r="A49" s="3" t="s">
        <v>244</v>
      </c>
      <c r="B49" s="1" t="s">
        <v>92</v>
      </c>
      <c r="C49" s="1" t="s">
        <v>205</v>
      </c>
      <c r="D49" s="3" t="s">
        <v>230</v>
      </c>
      <c r="E49" s="3" t="s">
        <v>233</v>
      </c>
    </row>
    <row r="50" spans="1:6" ht="22.5" customHeight="1" x14ac:dyDescent="0.25">
      <c r="A50" s="3" t="s">
        <v>245</v>
      </c>
      <c r="B50" s="1" t="s">
        <v>206</v>
      </c>
      <c r="C50" s="1" t="s">
        <v>212</v>
      </c>
      <c r="D50" s="3" t="s">
        <v>220</v>
      </c>
      <c r="E50" s="3" t="s">
        <v>234</v>
      </c>
    </row>
    <row r="51" spans="1:6" ht="22.5" customHeight="1" x14ac:dyDescent="0.25">
      <c r="A51" s="3" t="s">
        <v>246</v>
      </c>
      <c r="B51" s="1" t="s">
        <v>207</v>
      </c>
      <c r="C51" s="1" t="s">
        <v>213</v>
      </c>
      <c r="D51" s="3" t="s">
        <v>221</v>
      </c>
      <c r="E51" s="3" t="s">
        <v>235</v>
      </c>
    </row>
    <row r="52" spans="1:6" ht="22.5" customHeight="1" x14ac:dyDescent="0.25">
      <c r="A52" s="3" t="s">
        <v>247</v>
      </c>
      <c r="B52" s="1" t="s">
        <v>208</v>
      </c>
      <c r="C52" s="1" t="s">
        <v>214</v>
      </c>
      <c r="D52" s="3" t="s">
        <v>222</v>
      </c>
      <c r="E52" s="3" t="s">
        <v>236</v>
      </c>
    </row>
    <row r="53" spans="1:6" ht="22.5" customHeight="1" x14ac:dyDescent="0.25">
      <c r="A53" s="3" t="s">
        <v>248</v>
      </c>
      <c r="B53" s="1" t="s">
        <v>209</v>
      </c>
      <c r="C53" s="1" t="s">
        <v>215</v>
      </c>
      <c r="D53" s="3" t="s">
        <v>223</v>
      </c>
      <c r="E53" s="3" t="s">
        <v>237</v>
      </c>
    </row>
    <row r="54" spans="1:6" ht="22.5" customHeight="1" x14ac:dyDescent="0.25">
      <c r="A54" s="3" t="s">
        <v>249</v>
      </c>
      <c r="B54" s="1" t="s">
        <v>210</v>
      </c>
      <c r="C54" s="1" t="s">
        <v>216</v>
      </c>
      <c r="D54" s="3" t="s">
        <v>224</v>
      </c>
      <c r="E54" s="3" t="s">
        <v>238</v>
      </c>
    </row>
    <row r="55" spans="1:6" ht="22.5" customHeight="1" x14ac:dyDescent="0.25">
      <c r="A55" s="3" t="s">
        <v>250</v>
      </c>
      <c r="B55" s="1" t="s">
        <v>211</v>
      </c>
      <c r="C55" s="1" t="s">
        <v>217</v>
      </c>
      <c r="D55" s="3" t="s">
        <v>225</v>
      </c>
      <c r="E55" s="3" t="s">
        <v>239</v>
      </c>
    </row>
    <row r="56" spans="1:6" ht="22.5" customHeight="1" x14ac:dyDescent="0.25">
      <c r="A56" s="3" t="s">
        <v>251</v>
      </c>
      <c r="B56" s="1" t="s">
        <v>93</v>
      </c>
      <c r="C56" s="1" t="s">
        <v>218</v>
      </c>
      <c r="D56" s="3" t="s">
        <v>226</v>
      </c>
      <c r="E56" s="3" t="s">
        <v>240</v>
      </c>
    </row>
    <row r="57" spans="1:6" ht="22.5" customHeight="1" x14ac:dyDescent="0.25">
      <c r="A57" s="3" t="s">
        <v>252</v>
      </c>
      <c r="B57" s="1" t="s">
        <v>94</v>
      </c>
      <c r="C57" s="1" t="s">
        <v>219</v>
      </c>
      <c r="D57" s="3" t="s">
        <v>227</v>
      </c>
      <c r="E57" s="3" t="s">
        <v>241</v>
      </c>
    </row>
    <row r="58" spans="1:6" ht="22.5" customHeight="1" x14ac:dyDescent="0.25">
      <c r="A58" s="3" t="s">
        <v>1</v>
      </c>
      <c r="B58" s="3" t="s">
        <v>1</v>
      </c>
      <c r="C58" s="3" t="s">
        <v>1</v>
      </c>
      <c r="D58" s="1" t="s">
        <v>276</v>
      </c>
      <c r="E58" s="1" t="s">
        <v>277</v>
      </c>
    </row>
    <row r="59" spans="1:6" ht="22.5" customHeight="1" x14ac:dyDescent="0.25">
      <c r="A59" s="3" t="s">
        <v>278</v>
      </c>
      <c r="B59" s="3" t="s">
        <v>288</v>
      </c>
      <c r="C59" s="3" t="s">
        <v>279</v>
      </c>
      <c r="D59" s="1" t="s">
        <v>289</v>
      </c>
      <c r="E59" s="1" t="s">
        <v>290</v>
      </c>
    </row>
    <row r="60" spans="1:6" ht="22.5" customHeight="1" x14ac:dyDescent="0.25">
      <c r="A60" s="3" t="s">
        <v>3</v>
      </c>
      <c r="B60" s="1" t="s">
        <v>282</v>
      </c>
      <c r="C60" s="1" t="s">
        <v>280</v>
      </c>
      <c r="D60" s="1" t="s">
        <v>283</v>
      </c>
      <c r="E60" s="1" t="s">
        <v>281</v>
      </c>
    </row>
    <row r="61" spans="1:6" ht="22.5" customHeight="1" x14ac:dyDescent="0.25">
      <c r="A61" s="3" t="s">
        <v>284</v>
      </c>
      <c r="B61" s="3" t="s">
        <v>285</v>
      </c>
      <c r="C61" s="3" t="s">
        <v>284</v>
      </c>
      <c r="D61" s="1" t="s">
        <v>286</v>
      </c>
      <c r="E61" s="1" t="s">
        <v>287</v>
      </c>
    </row>
    <row r="62" spans="1:6" ht="22.5" customHeight="1" x14ac:dyDescent="0.25">
      <c r="A62" s="3" t="s">
        <v>980</v>
      </c>
      <c r="B62" s="1" t="s">
        <v>981</v>
      </c>
      <c r="C62" s="1" t="s">
        <v>983</v>
      </c>
      <c r="D62" s="1" t="s">
        <v>982</v>
      </c>
      <c r="E62" s="1" t="s">
        <v>984</v>
      </c>
    </row>
    <row r="63" spans="1:6" ht="22.5" customHeight="1" x14ac:dyDescent="0.25">
      <c r="A63" s="3" t="s">
        <v>4</v>
      </c>
      <c r="B63" s="1" t="s">
        <v>985</v>
      </c>
      <c r="C63" s="1" t="s">
        <v>989</v>
      </c>
      <c r="D63" s="1" t="s">
        <v>993</v>
      </c>
      <c r="E63" s="1" t="s">
        <v>997</v>
      </c>
      <c r="F63" s="10" t="str">
        <f>INDEX(B63:E63,1,'Registration form'!$N$3)</f>
        <v>English</v>
      </c>
    </row>
    <row r="64" spans="1:6" ht="22.5" customHeight="1" x14ac:dyDescent="0.25">
      <c r="A64" s="3" t="s">
        <v>5</v>
      </c>
      <c r="B64" s="1" t="s">
        <v>986</v>
      </c>
      <c r="C64" s="1" t="s">
        <v>990</v>
      </c>
      <c r="D64" s="1" t="s">
        <v>995</v>
      </c>
      <c r="E64" s="1" t="s">
        <v>998</v>
      </c>
      <c r="F64" s="10" t="str">
        <f>INDEX(B64:E64,1,'Registration form'!$N$3)</f>
        <v>French</v>
      </c>
    </row>
    <row r="65" spans="1:6" ht="22.5" customHeight="1" x14ac:dyDescent="0.25">
      <c r="A65" s="3" t="s">
        <v>6</v>
      </c>
      <c r="B65" s="1" t="s">
        <v>987</v>
      </c>
      <c r="C65" s="1" t="s">
        <v>991</v>
      </c>
      <c r="D65" s="1" t="s">
        <v>996</v>
      </c>
      <c r="E65" s="1" t="s">
        <v>999</v>
      </c>
      <c r="F65" s="10" t="str">
        <f>INDEX(B65:E65,1,'Registration form'!$N$3)</f>
        <v>German</v>
      </c>
    </row>
    <row r="66" spans="1:6" ht="22.5" customHeight="1" x14ac:dyDescent="0.25">
      <c r="A66" s="3" t="s">
        <v>7</v>
      </c>
      <c r="B66" s="1" t="s">
        <v>988</v>
      </c>
      <c r="C66" s="1" t="s">
        <v>992</v>
      </c>
      <c r="D66" s="1" t="s">
        <v>994</v>
      </c>
      <c r="E66" s="1" t="s">
        <v>1000</v>
      </c>
      <c r="F66" s="10" t="str">
        <f>INDEX(B66:E66,1,'Registration form'!$N$3)</f>
        <v>Spanish</v>
      </c>
    </row>
    <row r="67" spans="1:6" ht="22.5" customHeight="1" x14ac:dyDescent="0.25">
      <c r="A67" s="3" t="s">
        <v>1503</v>
      </c>
      <c r="B67" s="1" t="s">
        <v>1506</v>
      </c>
      <c r="C67" s="1" t="s">
        <v>1504</v>
      </c>
      <c r="D67" s="1" t="s">
        <v>1507</v>
      </c>
      <c r="E67" s="1" t="s">
        <v>1505</v>
      </c>
    </row>
    <row r="68" spans="1:6" ht="22.5" customHeight="1" x14ac:dyDescent="0.25">
      <c r="A68" s="3" t="s">
        <v>131</v>
      </c>
      <c r="B68" s="14" t="s">
        <v>1598</v>
      </c>
      <c r="C68" s="1" t="s">
        <v>1578</v>
      </c>
      <c r="D68" s="14" t="s">
        <v>1614</v>
      </c>
      <c r="E68" s="14" t="s">
        <v>1630</v>
      </c>
    </row>
    <row r="69" spans="1:6" ht="22.5" customHeight="1" x14ac:dyDescent="0.25">
      <c r="A69" s="3" t="s">
        <v>1596</v>
      </c>
      <c r="B69" s="14" t="s">
        <v>1599</v>
      </c>
      <c r="C69" s="1" t="s">
        <v>1579</v>
      </c>
      <c r="D69" s="14" t="s">
        <v>1615</v>
      </c>
      <c r="E69" s="14" t="s">
        <v>1631</v>
      </c>
    </row>
    <row r="70" spans="1:6" ht="22.5" customHeight="1" x14ac:dyDescent="0.25">
      <c r="A70" s="3" t="s">
        <v>368</v>
      </c>
      <c r="B70" s="14" t="s">
        <v>1600</v>
      </c>
      <c r="C70" s="1" t="s">
        <v>1580</v>
      </c>
      <c r="D70" s="14" t="s">
        <v>1616</v>
      </c>
      <c r="E70" s="14" t="s">
        <v>1632</v>
      </c>
    </row>
    <row r="71" spans="1:6" ht="22.5" customHeight="1" x14ac:dyDescent="0.25">
      <c r="A71" s="3" t="s">
        <v>1597</v>
      </c>
      <c r="B71" s="14" t="s">
        <v>1601</v>
      </c>
      <c r="C71" s="1" t="s">
        <v>1581</v>
      </c>
      <c r="D71" s="14" t="s">
        <v>1617</v>
      </c>
      <c r="E71" s="14" t="s">
        <v>1633</v>
      </c>
    </row>
    <row r="72" spans="1:6" ht="22.5" customHeight="1" x14ac:dyDescent="0.25">
      <c r="A72" s="3" t="s">
        <v>455</v>
      </c>
      <c r="B72" s="14" t="s">
        <v>1602</v>
      </c>
      <c r="C72" s="1" t="s">
        <v>1582</v>
      </c>
      <c r="D72" s="14" t="s">
        <v>1618</v>
      </c>
      <c r="E72" s="14" t="s">
        <v>1634</v>
      </c>
    </row>
    <row r="73" spans="1:6" ht="22.5" customHeight="1" x14ac:dyDescent="0.25">
      <c r="A73" s="3" t="s">
        <v>144</v>
      </c>
      <c r="B73" s="14" t="s">
        <v>1603</v>
      </c>
      <c r="C73" s="1" t="s">
        <v>1583</v>
      </c>
      <c r="D73" s="14" t="s">
        <v>1619</v>
      </c>
      <c r="E73" s="14" t="s">
        <v>1635</v>
      </c>
    </row>
    <row r="74" spans="1:6" ht="22.5" customHeight="1" x14ac:dyDescent="0.25">
      <c r="A74" s="3" t="s">
        <v>535</v>
      </c>
      <c r="B74" s="14" t="s">
        <v>1604</v>
      </c>
      <c r="C74" s="1" t="s">
        <v>1584</v>
      </c>
      <c r="D74" s="14" t="s">
        <v>1620</v>
      </c>
      <c r="E74" s="14" t="s">
        <v>1636</v>
      </c>
    </row>
    <row r="75" spans="1:6" ht="22.5" customHeight="1" x14ac:dyDescent="0.25">
      <c r="A75" s="3" t="s">
        <v>493</v>
      </c>
      <c r="B75" s="14" t="s">
        <v>1605</v>
      </c>
      <c r="C75" s="1" t="s">
        <v>1585</v>
      </c>
      <c r="D75" s="14" t="s">
        <v>1621</v>
      </c>
      <c r="E75" s="14" t="s">
        <v>1637</v>
      </c>
    </row>
    <row r="76" spans="1:6" ht="22.5" customHeight="1" x14ac:dyDescent="0.25">
      <c r="A76" s="3" t="s">
        <v>1594</v>
      </c>
      <c r="B76" s="14" t="s">
        <v>1606</v>
      </c>
      <c r="C76" s="1" t="s">
        <v>1586</v>
      </c>
      <c r="D76" s="14" t="s">
        <v>1622</v>
      </c>
      <c r="E76" s="14" t="s">
        <v>1638</v>
      </c>
    </row>
    <row r="77" spans="1:6" ht="22.5" customHeight="1" x14ac:dyDescent="0.25">
      <c r="A77" s="3" t="s">
        <v>1595</v>
      </c>
      <c r="B77" s="14" t="s">
        <v>1607</v>
      </c>
      <c r="C77" s="1" t="s">
        <v>1587</v>
      </c>
      <c r="D77" s="14" t="s">
        <v>1623</v>
      </c>
      <c r="E77" s="14" t="s">
        <v>1639</v>
      </c>
    </row>
    <row r="78" spans="1:6" ht="22.5" customHeight="1" x14ac:dyDescent="0.25">
      <c r="A78" s="3" t="s">
        <v>151</v>
      </c>
      <c r="B78" s="14" t="s">
        <v>1608</v>
      </c>
      <c r="C78" s="1" t="s">
        <v>1588</v>
      </c>
      <c r="D78" s="14" t="s">
        <v>1624</v>
      </c>
      <c r="E78" s="14" t="s">
        <v>1640</v>
      </c>
    </row>
    <row r="79" spans="1:6" ht="22.5" customHeight="1" x14ac:dyDescent="0.25">
      <c r="A79" s="3" t="s">
        <v>312</v>
      </c>
      <c r="B79" s="14" t="s">
        <v>1609</v>
      </c>
      <c r="C79" s="1" t="s">
        <v>1589</v>
      </c>
      <c r="D79" s="14" t="s">
        <v>1625</v>
      </c>
      <c r="E79" s="14" t="s">
        <v>1641</v>
      </c>
    </row>
    <row r="80" spans="1:6" ht="22.5" customHeight="1" x14ac:dyDescent="0.25">
      <c r="A80" s="3" t="s">
        <v>163</v>
      </c>
      <c r="B80" s="14" t="s">
        <v>1610</v>
      </c>
      <c r="C80" s="1" t="s">
        <v>1590</v>
      </c>
      <c r="D80" s="14" t="s">
        <v>1626</v>
      </c>
      <c r="E80" s="14" t="s">
        <v>1641</v>
      </c>
    </row>
    <row r="81" spans="1:5" ht="22.5" customHeight="1" x14ac:dyDescent="0.25">
      <c r="A81" s="3" t="s">
        <v>1272</v>
      </c>
      <c r="B81" s="14" t="s">
        <v>1611</v>
      </c>
      <c r="C81" s="1" t="s">
        <v>1591</v>
      </c>
      <c r="D81" s="14" t="s">
        <v>1627</v>
      </c>
      <c r="E81" s="14" t="s">
        <v>1642</v>
      </c>
    </row>
    <row r="82" spans="1:5" ht="22.5" customHeight="1" x14ac:dyDescent="0.25">
      <c r="A82" s="3" t="s">
        <v>523</v>
      </c>
      <c r="B82" s="14" t="s">
        <v>1612</v>
      </c>
      <c r="C82" s="1" t="s">
        <v>1592</v>
      </c>
      <c r="D82" s="14" t="s">
        <v>1628</v>
      </c>
      <c r="E82" s="14" t="s">
        <v>1643</v>
      </c>
    </row>
    <row r="83" spans="1:5" ht="22.5" customHeight="1" x14ac:dyDescent="0.25">
      <c r="A83" s="3" t="s">
        <v>488</v>
      </c>
      <c r="B83" s="14" t="s">
        <v>1613</v>
      </c>
      <c r="C83" s="1" t="s">
        <v>1593</v>
      </c>
      <c r="D83" s="14" t="s">
        <v>1629</v>
      </c>
      <c r="E83" s="14" t="s">
        <v>1644</v>
      </c>
    </row>
    <row r="84" spans="1:5" ht="22.5" customHeight="1" x14ac:dyDescent="0.25">
      <c r="A84" s="3" t="s">
        <v>1687</v>
      </c>
      <c r="B84" s="1" t="s">
        <v>1705</v>
      </c>
      <c r="C84" s="1" t="s">
        <v>1706</v>
      </c>
      <c r="D84" s="1" t="s">
        <v>1707</v>
      </c>
      <c r="E84" s="1" t="s">
        <v>1708</v>
      </c>
    </row>
    <row r="85" spans="1:5" ht="22.5" customHeight="1" x14ac:dyDescent="0.25">
      <c r="A85" s="3" t="s">
        <v>1688</v>
      </c>
      <c r="B85" s="1" t="s">
        <v>1651</v>
      </c>
      <c r="C85" s="1" t="s">
        <v>1649</v>
      </c>
      <c r="D85" s="1" t="s">
        <v>1653</v>
      </c>
      <c r="E85" s="1" t="s">
        <v>1654</v>
      </c>
    </row>
    <row r="86" spans="1:5" ht="22.5" customHeight="1" x14ac:dyDescent="0.25">
      <c r="A86" s="3" t="s">
        <v>1694</v>
      </c>
      <c r="B86" s="1" t="s">
        <v>1652</v>
      </c>
      <c r="C86" s="1" t="s">
        <v>1650</v>
      </c>
      <c r="D86" s="1" t="s">
        <v>1693</v>
      </c>
      <c r="E86" s="1" t="s">
        <v>1655</v>
      </c>
    </row>
    <row r="87" spans="1:5" ht="22.5" customHeight="1" x14ac:dyDescent="0.25">
      <c r="A87" s="3" t="s">
        <v>1669</v>
      </c>
      <c r="B87" s="1" t="s">
        <v>1673</v>
      </c>
      <c r="C87" s="1" t="s">
        <v>1670</v>
      </c>
      <c r="D87" s="1" t="s">
        <v>1671</v>
      </c>
      <c r="E87" s="1" t="s">
        <v>1672</v>
      </c>
    </row>
    <row r="88" spans="1:5" ht="22.5" customHeight="1" x14ac:dyDescent="0.25">
      <c r="A88" s="3" t="s">
        <v>1689</v>
      </c>
      <c r="B88" s="1" t="s">
        <v>1684</v>
      </c>
      <c r="C88" s="1" t="s">
        <v>1660</v>
      </c>
      <c r="D88" s="1" t="s">
        <v>1685</v>
      </c>
      <c r="E88" s="1" t="s">
        <v>1686</v>
      </c>
    </row>
    <row r="89" spans="1:5" ht="22.5" customHeight="1" x14ac:dyDescent="0.25">
      <c r="A89" s="3" t="s">
        <v>1695</v>
      </c>
      <c r="B89" s="1" t="s">
        <v>1690</v>
      </c>
      <c r="C89" s="1" t="s">
        <v>1659</v>
      </c>
      <c r="D89" s="1" t="s">
        <v>1691</v>
      </c>
      <c r="E89" s="1" t="s">
        <v>1692</v>
      </c>
    </row>
  </sheetData>
  <sheetProtection algorithmName="SHA-512" hashValue="D1r59MFBVAOfDAvjnPGMKmnVCpMGma7jewsR+rYpixWM0JbPn9spUqNzuLoVqDQx2kSALu3OMGjTm/lVKMw9rg==" saltValue="pCYYgCLwjkFCoAa0RxxVaw==" spinCount="100000" sheet="1" objects="1" scenarios="1"/>
  <phoneticPr fontId="21" type="noConversion"/>
  <hyperlinks>
    <hyperlink ref="B68" r:id="rId1" location="row-panel2" display="https://www.compalab.org/pages/what-ilc-are-proposed/ - row-panel2" xr:uid="{7889A32F-BED9-43F0-9F44-97F883115DC6}"/>
    <hyperlink ref="B69" r:id="rId2" location="row-panel3" display="https://www.compalab.org/pages/what-ilc-are-proposed/ - row-panel3" xr:uid="{BEE08604-72BF-4745-8C5E-069812AE41A6}"/>
    <hyperlink ref="B70" r:id="rId3" location="row-panel4" display="https://www.compalab.org/pages/what-ilc-are-proposed/ - row-panel4" xr:uid="{59A91784-77BD-40E1-899B-F0F0519952D6}"/>
    <hyperlink ref="B71" r:id="rId4" location="row-panel5" display="https://www.compalab.org/pages/what-ilc-are-proposed/ - row-panel5" xr:uid="{827E23A0-520D-4EFA-A4EB-7D85F7B0052B}"/>
    <hyperlink ref="B72" r:id="rId5" location="row-panel6" display="https://www.compalab.org/pages/what-ilc-are-proposed/ - row-panel6" xr:uid="{79FBD570-A9B4-4618-8CC2-B2126C61B776}"/>
    <hyperlink ref="B73" r:id="rId6" location="row-panel7" display="https://www.compalab.org/pages/what-ilc-are-proposed/ - row-panel7" xr:uid="{5FAA2F80-A1D2-425A-A783-3D5A00ED5EEB}"/>
    <hyperlink ref="B74" r:id="rId7" location="row-panel8" display="https://www.compalab.org/pages/what-ilc-are-proposed/ - row-panel8" xr:uid="{49339D44-5264-443C-A15B-5E2CB8DD090A}"/>
    <hyperlink ref="B75" r:id="rId8" location="row-panel9" display="https://www.compalab.org/pages/what-ilc-are-proposed/ - row-panel9" xr:uid="{FFE4A6D1-28A6-43EE-8B3B-F942CD029BA1}"/>
    <hyperlink ref="B76" r:id="rId9" location="row-panel10" display="https://www.compalab.org/pages/what-ilc-are-proposed/ - row-panel10" xr:uid="{D552809A-71AE-4241-B187-97CB146DF331}"/>
    <hyperlink ref="B77" r:id="rId10" location="row-panel11" display="https://www.compalab.org/pages/what-ilc-are-proposed/ - row-panel11" xr:uid="{5844B99D-5A7B-4D12-A005-90B26A5428D7}"/>
    <hyperlink ref="B78" r:id="rId11" location="row-panel12" display="https://www.compalab.org/pages/what-ilc-are-proposed/ - row-panel12" xr:uid="{95037C6B-565B-4F49-ACF6-BF5810338897}"/>
    <hyperlink ref="B79" r:id="rId12" location="row-panel13" display="https://www.compalab.org/pages/what-ilc-are-proposed/ - row-panel13" xr:uid="{5B1B8C29-FEF8-42C4-83F6-D24B87732B37}"/>
    <hyperlink ref="B80" r:id="rId13" location="row-panel14" display="https://www.compalab.org/pages/what-ilc-are-proposed/ - row-panel14" xr:uid="{48E5A0EE-A693-4E92-AD9D-4417F9581C60}"/>
    <hyperlink ref="B81" r:id="rId14" location="row-panel15" display="https://www.compalab.org/pages/what-ilc-are-proposed/ - row-panel15" xr:uid="{F3675459-154F-4F35-8C37-00630BD9C82F}"/>
    <hyperlink ref="B82" r:id="rId15" location="row-panel16" display="https://www.compalab.org/pages/what-ilc-are-proposed/ - row-panel16" xr:uid="{72CB432B-2C26-4EBE-AFBB-BAD4030BEA79}"/>
    <hyperlink ref="B83" r:id="rId16" location="row-panel17" display="https://www.compalab.org/pages/what-ilc-are-proposed/ - row-panel17" xr:uid="{55B213B8-C467-4E3A-AD5A-666921D59C2B}"/>
    <hyperlink ref="D68" r:id="rId17" location="row-panel2" display="https://www.compalab.org/de/seiten/vorgeschlagen-ringversuche/ - row-panel2" xr:uid="{376F2D76-738E-4AC9-AF85-2DA31C82CC70}"/>
    <hyperlink ref="D69" r:id="rId18" location="row-panel3" display="https://www.compalab.org/de/seiten/vorgeschlagen-ringversuche/ - row-panel3" xr:uid="{E6E7CE79-2557-416B-94C8-F5F46DE2E3DD}"/>
    <hyperlink ref="D70" r:id="rId19" location="row-panel4" display="https://www.compalab.org/de/seiten/vorgeschlagen-ringversuche/ - row-panel4" xr:uid="{EEC86599-B80D-459D-8789-64BC2ED24267}"/>
    <hyperlink ref="D71" r:id="rId20" location="row-panel5" display="https://www.compalab.org/de/seiten/vorgeschlagen-ringversuche/ - row-panel5" xr:uid="{C53551B6-143C-4DCC-AD72-BB03F1A9AB39}"/>
    <hyperlink ref="D72" r:id="rId21" location="row-panel6" display="https://www.compalab.org/de/seiten/vorgeschlagen-ringversuche/ - row-panel6" xr:uid="{1B559653-6B83-42AF-B3E1-6CCB6E94EDEC}"/>
    <hyperlink ref="D73" r:id="rId22" location="row-panel7" display="https://www.compalab.org/de/seiten/vorgeschlagen-ringversuche/ - row-panel7" xr:uid="{B65404C6-7D77-4CD2-830F-4FF6065C52FB}"/>
    <hyperlink ref="D74" r:id="rId23" location="row-panel8" display="https://www.compalab.org/de/seiten/vorgeschlagen-ringversuche/ - row-panel8" xr:uid="{16BCD669-18C6-4ADA-8855-80B07A2B6CBA}"/>
    <hyperlink ref="D75" r:id="rId24" location="row-panel9" display="https://www.compalab.org/de/seiten/vorgeschlagen-ringversuche/ - row-panel9" xr:uid="{F6E1690E-2CC6-4304-B5E9-5BEFBFA7ED5E}"/>
    <hyperlink ref="D76" r:id="rId25" location="row-panel10" display="https://www.compalab.org/de/seiten/vorgeschlagen-ringversuche/ - row-panel10" xr:uid="{B5066649-E29B-4172-8947-42BC66B42241}"/>
    <hyperlink ref="D77" r:id="rId26" location="row-panel11" display="https://www.compalab.org/de/seiten/vorgeschlagen-ringversuche/ - row-panel11" xr:uid="{A1D7C0AF-8A13-4C9F-AA02-E943080EB7E5}"/>
    <hyperlink ref="D78" r:id="rId27" location="row-panel12" display="https://www.compalab.org/de/seiten/vorgeschlagen-ringversuche/ - row-panel12" xr:uid="{E2EE1E91-2003-4F64-A39C-61E48B45FF39}"/>
    <hyperlink ref="D79" r:id="rId28" location="row-panel13" display="https://www.compalab.org/de/seiten/vorgeschlagen-ringversuche/ - row-panel13" xr:uid="{A397B069-011A-4685-BFA9-B7079B9CFC02}"/>
    <hyperlink ref="D80" r:id="rId29" location="row-panel14" display="https://www.compalab.org/de/seiten/vorgeschlagen-ringversuche/ - row-panel14" xr:uid="{D6C605CA-9B3F-4783-922D-C8BD1C3569C9}"/>
    <hyperlink ref="D81" r:id="rId30" location="row-panel15" display="https://www.compalab.org/de/seiten/vorgeschlagen-ringversuche/ - row-panel15" xr:uid="{52A8476C-F067-4984-ADC4-3ABBF2D72F13}"/>
    <hyperlink ref="D82" r:id="rId31" location="row-panel16" display="https://www.compalab.org/de/seiten/vorgeschlagen-ringversuche/ - row-panel16" xr:uid="{2C9C274A-C048-4616-BFD3-17C77F75D868}"/>
    <hyperlink ref="D83" r:id="rId32" location="row-panel17" display="https://www.compalab.org/de/seiten/vorgeschlagen-ringversuche/ - row-panel17" xr:uid="{94AEC12B-7931-46F4-82E9-EED12AFA5979}"/>
    <hyperlink ref="E68" r:id="rId33" location="row-panel2" display="https://www.compalab.org/es/paginas/ensayos-de-aptitud-proposados/ - row-panel2" xr:uid="{3089838C-FFFE-474F-92EA-FCF280ABFFB5}"/>
    <hyperlink ref="E69" r:id="rId34" location="row-panel3" display="https://www.compalab.org/es/paginas/ensayos-de-aptitud-proposados/ - row-panel3" xr:uid="{2F0DE55B-6E2B-4DE0-ACAE-CEBD16821CD9}"/>
    <hyperlink ref="E70" r:id="rId35" location="row-panel4" display="https://www.compalab.org/es/paginas/ensayos-de-aptitud-proposados/ - row-panel4" xr:uid="{7B26D155-EED7-40BD-B2F2-CDF5EC10CB48}"/>
    <hyperlink ref="E71" r:id="rId36" location="row-panel5" display="https://www.compalab.org/es/paginas/ensayos-de-aptitud-proposados/ - row-panel5" xr:uid="{277B017C-2C1D-4683-A336-FA9415229454}"/>
    <hyperlink ref="E72" r:id="rId37" location="row-panel6" display="https://www.compalab.org/es/paginas/ensayos-de-aptitud-proposados/ - row-panel6" xr:uid="{EA8DBF85-866C-4520-A099-64F30AFF90B6}"/>
    <hyperlink ref="E73" r:id="rId38" location="row-panel7" display="https://www.compalab.org/es/paginas/ensayos-de-aptitud-proposados/ - row-panel7" xr:uid="{90289CD1-BF45-49B4-912B-1615B81BD952}"/>
    <hyperlink ref="E74" r:id="rId39" location="row-panel8" display="https://www.compalab.org/es/paginas/ensayos-de-aptitud-proposados/ - row-panel8" xr:uid="{99B76C28-0AD7-4656-BA13-89EDAACAAC6D}"/>
    <hyperlink ref="E75" r:id="rId40" location="row-panel9" display="https://www.compalab.org/es/paginas/ensayos-de-aptitud-proposados/ - row-panel9" xr:uid="{2F69DD8F-06A5-4F85-82FE-DE72DA161916}"/>
    <hyperlink ref="E76" r:id="rId41" location="row-panel10" display="https://www.compalab.org/es/paginas/ensayos-de-aptitud-proposados/ - row-panel10" xr:uid="{8EDA0542-4D36-4C54-952D-4375CB2C5B4B}"/>
    <hyperlink ref="E77" r:id="rId42" location="row-panel11" display="https://www.compalab.org/es/paginas/ensayos-de-aptitud-proposados/ - row-panel11" xr:uid="{1664A382-7F9B-42A7-88EE-3F6EA3DE03A5}"/>
    <hyperlink ref="E78" r:id="rId43" location="row-panel12" display="https://www.compalab.org/es/paginas/ensayos-de-aptitud-proposados/ - row-panel12" xr:uid="{851B4A74-2D71-4AEE-B536-737F3AF36AA5}"/>
    <hyperlink ref="E79" r:id="rId44" location="row-panel13" display="https://www.compalab.org/es/paginas/ensayos-de-aptitud-proposados/ - row-panel13" xr:uid="{7B766724-E2AD-4D92-A0D3-277CD7D74658}"/>
    <hyperlink ref="E80" r:id="rId45" location="row-panel13" display="https://www.compalab.org/es/paginas/ensayos-de-aptitud-proposados/ - row-panel13" xr:uid="{DE597E30-5F3D-4FC6-9F9A-7E25996E7E22}"/>
    <hyperlink ref="E81" r:id="rId46" location="row-panel14" display="https://www.compalab.org/es/paginas/ensayos-de-aptitud-proposados/ - row-panel14" xr:uid="{845F622A-2842-4DB3-90CD-98A0798FFD04}"/>
    <hyperlink ref="E82" r:id="rId47" location="row-panel15" display="https://www.compalab.org/es/paginas/ensayos-de-aptitud-proposados/ - row-panel15" xr:uid="{AB1391E5-D4C2-47CD-9E5F-08489DE7732D}"/>
    <hyperlink ref="E83" r:id="rId48" location="row-panel16" display="https://www.compalab.org/es/paginas/ensayos-de-aptitud-proposados/ - row-panel16" xr:uid="{A5655DBD-CC2A-470D-ADB4-E609D6EA313B}"/>
  </hyperlinks>
  <pageMargins left="0.7" right="0.7" top="0.75" bottom="0.75" header="0.3" footer="0.3"/>
  <pageSetup paperSize="9" orientation="portrait" r:id="rId4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03"/>
  <sheetViews>
    <sheetView topLeftCell="A40" workbookViewId="0">
      <selection sqref="A1:XFD1"/>
    </sheetView>
  </sheetViews>
  <sheetFormatPr baseColWidth="10" defaultColWidth="8.5703125" defaultRowHeight="24.75" customHeight="1" x14ac:dyDescent="0.25"/>
  <cols>
    <col min="1" max="1" width="6.5703125" style="1" customWidth="1"/>
    <col min="2" max="2" width="9.140625" style="1" customWidth="1"/>
    <col min="3" max="3" width="8.5703125" style="3"/>
    <col min="4" max="4" width="10.7109375" style="1" customWidth="1"/>
    <col min="5" max="8" width="8.5703125" style="1"/>
    <col min="9" max="12" width="9.28515625" style="1" customWidth="1"/>
    <col min="13" max="13" width="8.5703125" style="1"/>
    <col min="14" max="14" width="7.7109375" style="1" customWidth="1"/>
    <col min="15" max="16384" width="8.5703125" style="1"/>
  </cols>
  <sheetData>
    <row r="1" spans="1:23" ht="24.75" customHeight="1" x14ac:dyDescent="0.25">
      <c r="A1" s="2" t="s">
        <v>123</v>
      </c>
      <c r="B1" s="2" t="s">
        <v>124</v>
      </c>
      <c r="C1" s="2" t="s">
        <v>1325</v>
      </c>
      <c r="D1" s="2" t="s">
        <v>1326</v>
      </c>
      <c r="E1" s="2" t="s">
        <v>125</v>
      </c>
      <c r="F1" s="2" t="s">
        <v>126</v>
      </c>
      <c r="G1" s="2" t="s">
        <v>127</v>
      </c>
      <c r="H1" s="2" t="s">
        <v>128</v>
      </c>
      <c r="I1" s="2" t="s">
        <v>299</v>
      </c>
      <c r="J1" s="2"/>
      <c r="K1" s="2"/>
      <c r="L1" s="2"/>
      <c r="M1" s="2" t="s">
        <v>129</v>
      </c>
      <c r="N1" s="2" t="s">
        <v>130</v>
      </c>
      <c r="O1" s="2" t="s">
        <v>0</v>
      </c>
      <c r="P1" s="2" t="s">
        <v>1327</v>
      </c>
      <c r="Q1" s="2" t="s">
        <v>1146</v>
      </c>
      <c r="R1" s="2" t="s">
        <v>1147</v>
      </c>
      <c r="S1" s="1" t="s">
        <v>1328</v>
      </c>
      <c r="T1" s="1" t="s">
        <v>1329</v>
      </c>
      <c r="U1" s="1" t="s">
        <v>1330</v>
      </c>
      <c r="V1" s="1" t="s">
        <v>1331</v>
      </c>
      <c r="W1" s="2" t="s">
        <v>1332</v>
      </c>
    </row>
    <row r="2" spans="1:23" ht="24.75" customHeight="1" x14ac:dyDescent="0.25">
      <c r="A2" s="1">
        <v>2</v>
      </c>
      <c r="B2" s="1" t="s">
        <v>131</v>
      </c>
      <c r="C2" s="1" t="s">
        <v>1333</v>
      </c>
      <c r="D2" s="1" t="s">
        <v>1709</v>
      </c>
      <c r="E2" s="1" t="s">
        <v>1171</v>
      </c>
      <c r="F2" s="1" t="s">
        <v>1172</v>
      </c>
      <c r="G2" s="1" t="s">
        <v>1173</v>
      </c>
      <c r="H2" s="1" t="s">
        <v>1174</v>
      </c>
      <c r="I2" s="1" t="s">
        <v>1575</v>
      </c>
      <c r="J2" s="1" t="s">
        <v>1574</v>
      </c>
      <c r="K2" s="1" t="s">
        <v>1576</v>
      </c>
      <c r="L2" s="1" t="s">
        <v>1577</v>
      </c>
      <c r="M2" s="1">
        <v>325</v>
      </c>
      <c r="N2" s="1">
        <v>260</v>
      </c>
      <c r="O2" s="1">
        <v>1</v>
      </c>
      <c r="P2" s="1" t="s">
        <v>1317</v>
      </c>
      <c r="Q2" s="1">
        <v>1</v>
      </c>
      <c r="R2" s="1" t="s">
        <v>1148</v>
      </c>
      <c r="S2" s="1" t="s">
        <v>1334</v>
      </c>
      <c r="T2" s="1" t="s">
        <v>1335</v>
      </c>
      <c r="U2" s="1" t="s">
        <v>1336</v>
      </c>
      <c r="V2" s="1">
        <v>3</v>
      </c>
      <c r="W2" s="1">
        <v>45645</v>
      </c>
    </row>
    <row r="3" spans="1:23" ht="24.75" customHeight="1" x14ac:dyDescent="0.25">
      <c r="A3" s="1">
        <v>3</v>
      </c>
      <c r="B3" s="1" t="s">
        <v>131</v>
      </c>
      <c r="C3" s="1" t="s">
        <v>1337</v>
      </c>
      <c r="D3" s="1" t="s">
        <v>1710</v>
      </c>
      <c r="E3" s="1" t="s">
        <v>1175</v>
      </c>
      <c r="F3" s="1" t="s">
        <v>1176</v>
      </c>
      <c r="G3" s="1" t="s">
        <v>1177</v>
      </c>
      <c r="H3" s="1" t="s">
        <v>1178</v>
      </c>
      <c r="I3" s="1" t="s">
        <v>1575</v>
      </c>
      <c r="J3" s="1" t="s">
        <v>1574</v>
      </c>
      <c r="K3" s="1" t="s">
        <v>1576</v>
      </c>
      <c r="L3" s="1" t="s">
        <v>1577</v>
      </c>
      <c r="M3" s="1">
        <v>325</v>
      </c>
      <c r="N3" s="1">
        <v>260</v>
      </c>
      <c r="O3" s="1">
        <v>1</v>
      </c>
      <c r="P3" s="1" t="s">
        <v>1317</v>
      </c>
      <c r="Q3" s="1">
        <v>1</v>
      </c>
      <c r="R3" s="1" t="s">
        <v>1148</v>
      </c>
      <c r="S3" s="1" t="s">
        <v>1334</v>
      </c>
      <c r="T3" s="1" t="s">
        <v>1335</v>
      </c>
      <c r="U3" s="1" t="s">
        <v>1336</v>
      </c>
      <c r="V3" s="1">
        <v>3</v>
      </c>
    </row>
    <row r="4" spans="1:23" ht="24.75" customHeight="1" x14ac:dyDescent="0.25">
      <c r="A4" s="1">
        <v>4</v>
      </c>
      <c r="B4" s="1" t="s">
        <v>131</v>
      </c>
      <c r="C4" s="1" t="s">
        <v>1338</v>
      </c>
      <c r="D4" s="1" t="s">
        <v>1711</v>
      </c>
      <c r="E4" s="1" t="s">
        <v>132</v>
      </c>
      <c r="F4" s="1" t="s">
        <v>133</v>
      </c>
      <c r="G4" s="1" t="s">
        <v>134</v>
      </c>
      <c r="H4" s="1" t="s">
        <v>135</v>
      </c>
      <c r="I4" s="1" t="s">
        <v>1575</v>
      </c>
      <c r="J4" s="1" t="s">
        <v>1574</v>
      </c>
      <c r="K4" s="1" t="s">
        <v>1576</v>
      </c>
      <c r="L4" s="1" t="s">
        <v>1577</v>
      </c>
      <c r="M4" s="1">
        <v>325</v>
      </c>
      <c r="N4" s="1">
        <v>260</v>
      </c>
      <c r="O4" s="1">
        <v>1</v>
      </c>
      <c r="P4" s="1" t="s">
        <v>1317</v>
      </c>
      <c r="Q4" s="1">
        <v>2</v>
      </c>
      <c r="R4" s="1" t="s">
        <v>1148</v>
      </c>
      <c r="S4" s="1" t="s">
        <v>1334</v>
      </c>
      <c r="T4" s="1" t="s">
        <v>1335</v>
      </c>
      <c r="U4" s="1" t="s">
        <v>1336</v>
      </c>
      <c r="V4" s="1">
        <v>3</v>
      </c>
    </row>
    <row r="5" spans="1:23" ht="24.75" customHeight="1" x14ac:dyDescent="0.25">
      <c r="A5" s="1">
        <v>5</v>
      </c>
      <c r="B5" s="1" t="s">
        <v>131</v>
      </c>
      <c r="C5" s="1" t="s">
        <v>1339</v>
      </c>
      <c r="D5" s="1" t="s">
        <v>1712</v>
      </c>
      <c r="E5" s="1" t="s">
        <v>136</v>
      </c>
      <c r="F5" s="1" t="s">
        <v>137</v>
      </c>
      <c r="G5" s="1" t="s">
        <v>138</v>
      </c>
      <c r="H5" s="1" t="s">
        <v>139</v>
      </c>
      <c r="I5" s="1" t="s">
        <v>1575</v>
      </c>
      <c r="J5" s="1" t="s">
        <v>1574</v>
      </c>
      <c r="K5" s="1" t="s">
        <v>1576</v>
      </c>
      <c r="L5" s="1" t="s">
        <v>1577</v>
      </c>
      <c r="M5" s="1">
        <v>325</v>
      </c>
      <c r="N5" s="1">
        <v>260</v>
      </c>
      <c r="O5" s="1">
        <v>1</v>
      </c>
      <c r="P5" s="1" t="s">
        <v>1317</v>
      </c>
      <c r="Q5" s="1">
        <v>2</v>
      </c>
      <c r="R5" s="1" t="s">
        <v>1148</v>
      </c>
      <c r="S5" s="1" t="s">
        <v>1334</v>
      </c>
      <c r="T5" s="1" t="s">
        <v>1335</v>
      </c>
      <c r="U5" s="1" t="s">
        <v>1336</v>
      </c>
      <c r="V5" s="1">
        <v>3</v>
      </c>
    </row>
    <row r="6" spans="1:23" ht="24.75" customHeight="1" x14ac:dyDescent="0.25">
      <c r="A6" s="1">
        <v>6</v>
      </c>
      <c r="B6" s="1" t="s">
        <v>131</v>
      </c>
      <c r="C6" s="1" t="s">
        <v>1340</v>
      </c>
      <c r="D6" s="1" t="s">
        <v>1713</v>
      </c>
      <c r="E6" s="1" t="s">
        <v>1179</v>
      </c>
      <c r="F6" s="1" t="s">
        <v>1180</v>
      </c>
      <c r="G6" s="1" t="s">
        <v>1181</v>
      </c>
      <c r="H6" s="1" t="s">
        <v>1182</v>
      </c>
      <c r="I6" s="1" t="s">
        <v>1575</v>
      </c>
      <c r="J6" s="1" t="s">
        <v>1574</v>
      </c>
      <c r="K6" s="1" t="s">
        <v>1576</v>
      </c>
      <c r="L6" s="1" t="s">
        <v>1577</v>
      </c>
      <c r="M6" s="1">
        <v>325</v>
      </c>
      <c r="N6" s="1">
        <v>260</v>
      </c>
      <c r="O6" s="1">
        <v>1</v>
      </c>
      <c r="P6" s="1" t="s">
        <v>1317</v>
      </c>
      <c r="Q6" s="1">
        <v>2</v>
      </c>
      <c r="R6" s="1" t="s">
        <v>1148</v>
      </c>
      <c r="S6" s="1" t="s">
        <v>1334</v>
      </c>
      <c r="T6" s="1" t="s">
        <v>1335</v>
      </c>
      <c r="U6" s="1" t="s">
        <v>1336</v>
      </c>
      <c r="V6" s="1">
        <v>3</v>
      </c>
    </row>
    <row r="7" spans="1:23" ht="24.75" customHeight="1" x14ac:dyDescent="0.25">
      <c r="A7" s="1">
        <v>7</v>
      </c>
      <c r="B7" s="1" t="s">
        <v>131</v>
      </c>
      <c r="C7" s="1" t="s">
        <v>1341</v>
      </c>
      <c r="D7" s="1" t="s">
        <v>1714</v>
      </c>
      <c r="E7" s="1" t="s">
        <v>261</v>
      </c>
      <c r="F7" s="1" t="s">
        <v>262</v>
      </c>
      <c r="G7" s="1" t="s">
        <v>263</v>
      </c>
      <c r="H7" s="1" t="s">
        <v>264</v>
      </c>
      <c r="I7" s="1" t="s">
        <v>1575</v>
      </c>
      <c r="J7" s="1" t="s">
        <v>1574</v>
      </c>
      <c r="K7" s="1" t="s">
        <v>1576</v>
      </c>
      <c r="L7" s="1" t="s">
        <v>1577</v>
      </c>
      <c r="M7" s="1">
        <v>325</v>
      </c>
      <c r="N7" s="1">
        <v>260</v>
      </c>
      <c r="O7" s="1">
        <v>1</v>
      </c>
      <c r="P7" s="1" t="s">
        <v>1317</v>
      </c>
      <c r="Q7" s="1">
        <v>1</v>
      </c>
      <c r="R7" s="1" t="s">
        <v>1148</v>
      </c>
      <c r="S7" s="1" t="s">
        <v>1334</v>
      </c>
      <c r="T7" s="1" t="s">
        <v>1335</v>
      </c>
      <c r="U7" s="1" t="s">
        <v>1336</v>
      </c>
      <c r="V7" s="1">
        <v>3</v>
      </c>
    </row>
    <row r="8" spans="1:23" ht="24.75" customHeight="1" x14ac:dyDescent="0.25">
      <c r="A8" s="1">
        <v>8</v>
      </c>
      <c r="B8" s="1" t="s">
        <v>131</v>
      </c>
      <c r="C8" s="1" t="s">
        <v>1342</v>
      </c>
      <c r="D8" s="1" t="s">
        <v>1715</v>
      </c>
      <c r="E8" s="1" t="s">
        <v>1183</v>
      </c>
      <c r="F8" s="1" t="s">
        <v>1184</v>
      </c>
      <c r="G8" s="1" t="s">
        <v>1185</v>
      </c>
      <c r="H8" s="1" t="s">
        <v>1186</v>
      </c>
      <c r="I8" s="1" t="s">
        <v>1575</v>
      </c>
      <c r="J8" s="1" t="s">
        <v>1574</v>
      </c>
      <c r="K8" s="1" t="s">
        <v>1576</v>
      </c>
      <c r="L8" s="1" t="s">
        <v>1577</v>
      </c>
      <c r="M8" s="1">
        <v>425</v>
      </c>
      <c r="N8" s="1">
        <v>340</v>
      </c>
      <c r="O8" s="1">
        <v>3</v>
      </c>
      <c r="P8" s="1" t="s">
        <v>1317</v>
      </c>
      <c r="Q8" s="1">
        <v>2</v>
      </c>
      <c r="R8" s="1" t="s">
        <v>1148</v>
      </c>
      <c r="S8" s="1" t="s">
        <v>1334</v>
      </c>
      <c r="T8" s="1" t="s">
        <v>1335</v>
      </c>
      <c r="U8" s="1" t="s">
        <v>1336</v>
      </c>
      <c r="V8" s="1">
        <v>3</v>
      </c>
    </row>
    <row r="9" spans="1:23" ht="24.75" customHeight="1" x14ac:dyDescent="0.25">
      <c r="A9" s="1">
        <v>9</v>
      </c>
      <c r="B9" s="1" t="s">
        <v>131</v>
      </c>
      <c r="C9" s="1" t="s">
        <v>1343</v>
      </c>
      <c r="D9" s="1" t="s">
        <v>1716</v>
      </c>
      <c r="E9" s="1" t="s">
        <v>1188</v>
      </c>
      <c r="F9" s="1" t="s">
        <v>1189</v>
      </c>
      <c r="G9" s="1" t="s">
        <v>1508</v>
      </c>
      <c r="H9" s="1" t="s">
        <v>1190</v>
      </c>
      <c r="I9" s="1" t="s">
        <v>1575</v>
      </c>
      <c r="J9" s="1" t="s">
        <v>1574</v>
      </c>
      <c r="K9" s="1" t="s">
        <v>1576</v>
      </c>
      <c r="L9" s="1" t="s">
        <v>1577</v>
      </c>
      <c r="M9" s="1">
        <v>425</v>
      </c>
      <c r="N9" s="1">
        <v>340</v>
      </c>
      <c r="O9" s="1">
        <v>3</v>
      </c>
      <c r="P9" s="1" t="s">
        <v>1317</v>
      </c>
      <c r="Q9" s="1">
        <v>2</v>
      </c>
      <c r="R9" s="1" t="s">
        <v>1148</v>
      </c>
      <c r="S9" s="1" t="s">
        <v>1334</v>
      </c>
      <c r="T9" s="1" t="s">
        <v>1335</v>
      </c>
      <c r="U9" s="1" t="s">
        <v>1336</v>
      </c>
      <c r="V9" s="1">
        <v>3</v>
      </c>
    </row>
    <row r="10" spans="1:23" ht="24.75" customHeight="1" x14ac:dyDescent="0.25">
      <c r="A10" s="1">
        <v>10</v>
      </c>
      <c r="B10" s="1" t="s">
        <v>131</v>
      </c>
      <c r="C10" s="1" t="s">
        <v>1344</v>
      </c>
      <c r="D10" s="1" t="s">
        <v>1717</v>
      </c>
      <c r="E10" s="1" t="s">
        <v>140</v>
      </c>
      <c r="F10" s="1" t="s">
        <v>141</v>
      </c>
      <c r="G10" s="1" t="s">
        <v>142</v>
      </c>
      <c r="H10" s="1" t="s">
        <v>143</v>
      </c>
      <c r="I10" s="1" t="s">
        <v>1575</v>
      </c>
      <c r="J10" s="1" t="s">
        <v>1574</v>
      </c>
      <c r="K10" s="1" t="s">
        <v>1576</v>
      </c>
      <c r="L10" s="1" t="s">
        <v>1577</v>
      </c>
      <c r="M10" s="1">
        <v>425</v>
      </c>
      <c r="N10" s="1">
        <v>340</v>
      </c>
      <c r="O10" s="1">
        <v>3</v>
      </c>
      <c r="P10" s="1" t="s">
        <v>1317</v>
      </c>
      <c r="Q10" s="1">
        <v>2</v>
      </c>
      <c r="R10" s="1" t="s">
        <v>1148</v>
      </c>
      <c r="S10" s="1" t="s">
        <v>1334</v>
      </c>
      <c r="T10" s="1" t="s">
        <v>1335</v>
      </c>
      <c r="U10" s="1" t="s">
        <v>1336</v>
      </c>
      <c r="V10" s="1">
        <v>3</v>
      </c>
    </row>
    <row r="11" spans="1:23" ht="24.75" customHeight="1" x14ac:dyDescent="0.25">
      <c r="A11" s="1">
        <v>11</v>
      </c>
      <c r="B11" s="1" t="s">
        <v>131</v>
      </c>
      <c r="C11" s="1" t="s">
        <v>1345</v>
      </c>
      <c r="D11" s="1" t="s">
        <v>1539</v>
      </c>
      <c r="E11" s="1" t="s">
        <v>1718</v>
      </c>
      <c r="F11" s="1" t="s">
        <v>1719</v>
      </c>
      <c r="G11" s="1" t="s">
        <v>1720</v>
      </c>
      <c r="H11" s="1" t="s">
        <v>1721</v>
      </c>
      <c r="I11" s="1" t="s">
        <v>1575</v>
      </c>
      <c r="J11" s="1" t="s">
        <v>1574</v>
      </c>
      <c r="K11" s="1" t="s">
        <v>1576</v>
      </c>
      <c r="L11" s="1" t="s">
        <v>1577</v>
      </c>
      <c r="M11" s="1">
        <v>425</v>
      </c>
      <c r="N11" s="1">
        <v>340</v>
      </c>
      <c r="O11" s="1">
        <v>3</v>
      </c>
      <c r="P11" s="1" t="s">
        <v>1317</v>
      </c>
      <c r="Q11" s="1" t="s">
        <v>1187</v>
      </c>
      <c r="R11" s="1" t="s">
        <v>1148</v>
      </c>
      <c r="S11" s="1" t="s">
        <v>1334</v>
      </c>
      <c r="T11" s="1" t="s">
        <v>1335</v>
      </c>
      <c r="U11" s="1" t="s">
        <v>1336</v>
      </c>
      <c r="V11" s="1">
        <v>3</v>
      </c>
    </row>
    <row r="12" spans="1:23" ht="24.75" customHeight="1" x14ac:dyDescent="0.25">
      <c r="A12" s="1">
        <v>12</v>
      </c>
      <c r="B12" s="1" t="s">
        <v>131</v>
      </c>
      <c r="C12" s="1" t="s">
        <v>1346</v>
      </c>
      <c r="D12" s="1" t="s">
        <v>2004</v>
      </c>
      <c r="E12" s="1" t="s">
        <v>1722</v>
      </c>
      <c r="F12" s="1" t="s">
        <v>1723</v>
      </c>
      <c r="G12" s="1" t="s">
        <v>1724</v>
      </c>
      <c r="H12" s="1" t="s">
        <v>1725</v>
      </c>
      <c r="I12" s="1" t="s">
        <v>1575</v>
      </c>
      <c r="J12" s="1" t="s">
        <v>1574</v>
      </c>
      <c r="K12" s="1" t="s">
        <v>1576</v>
      </c>
      <c r="L12" s="1" t="s">
        <v>1577</v>
      </c>
      <c r="M12" s="1">
        <v>425</v>
      </c>
      <c r="N12" s="1">
        <v>340</v>
      </c>
      <c r="O12" s="1">
        <v>3</v>
      </c>
      <c r="P12" s="1" t="s">
        <v>1317</v>
      </c>
      <c r="Q12" s="1">
        <v>1</v>
      </c>
      <c r="R12" s="1" t="s">
        <v>1148</v>
      </c>
      <c r="S12" s="1" t="s">
        <v>1334</v>
      </c>
      <c r="T12" s="1" t="s">
        <v>1335</v>
      </c>
      <c r="U12" s="1" t="s">
        <v>1336</v>
      </c>
      <c r="V12" s="1">
        <v>3</v>
      </c>
    </row>
    <row r="13" spans="1:23" ht="24.75" customHeight="1" x14ac:dyDescent="0.25">
      <c r="A13" s="1">
        <v>13</v>
      </c>
      <c r="B13" s="1" t="s">
        <v>131</v>
      </c>
      <c r="C13" s="1" t="s">
        <v>1347</v>
      </c>
      <c r="D13" s="1" t="s">
        <v>1191</v>
      </c>
      <c r="E13" s="1" t="s">
        <v>1726</v>
      </c>
      <c r="F13" s="1" t="s">
        <v>1727</v>
      </c>
      <c r="G13" s="1" t="s">
        <v>1728</v>
      </c>
      <c r="H13" s="1" t="s">
        <v>1729</v>
      </c>
      <c r="I13" s="1" t="s">
        <v>1575</v>
      </c>
      <c r="J13" s="1" t="s">
        <v>1574</v>
      </c>
      <c r="K13" s="1" t="s">
        <v>1576</v>
      </c>
      <c r="L13" s="1" t="s">
        <v>1577</v>
      </c>
      <c r="M13" s="1">
        <v>425</v>
      </c>
      <c r="N13" s="1">
        <v>340</v>
      </c>
      <c r="O13" s="1">
        <v>3</v>
      </c>
      <c r="P13" s="1" t="s">
        <v>1317</v>
      </c>
      <c r="Q13" s="1" t="s">
        <v>1187</v>
      </c>
      <c r="R13" s="1" t="s">
        <v>1148</v>
      </c>
      <c r="S13" s="1" t="s">
        <v>1334</v>
      </c>
      <c r="T13" s="1" t="s">
        <v>1335</v>
      </c>
      <c r="U13" s="1" t="s">
        <v>1336</v>
      </c>
      <c r="V13" s="1">
        <v>3</v>
      </c>
    </row>
    <row r="14" spans="1:23" ht="24.75" customHeight="1" x14ac:dyDescent="0.25">
      <c r="A14" s="1">
        <v>14</v>
      </c>
      <c r="B14" s="1" t="s">
        <v>131</v>
      </c>
      <c r="C14" s="1" t="s">
        <v>1560</v>
      </c>
      <c r="D14" s="1" t="s">
        <v>1561</v>
      </c>
      <c r="E14" s="1" t="s">
        <v>1730</v>
      </c>
      <c r="F14" s="1" t="s">
        <v>1731</v>
      </c>
      <c r="G14" s="1" t="s">
        <v>1732</v>
      </c>
      <c r="H14" s="1" t="s">
        <v>1733</v>
      </c>
      <c r="I14" s="1" t="s">
        <v>1575</v>
      </c>
      <c r="J14" s="1" t="s">
        <v>1574</v>
      </c>
      <c r="K14" s="1" t="s">
        <v>1576</v>
      </c>
      <c r="L14" s="1" t="s">
        <v>1577</v>
      </c>
      <c r="M14" s="1">
        <v>425</v>
      </c>
      <c r="N14" s="1">
        <v>340</v>
      </c>
      <c r="O14" s="1">
        <v>3</v>
      </c>
      <c r="P14" s="1" t="s">
        <v>1317</v>
      </c>
      <c r="Q14" s="1" t="s">
        <v>1187</v>
      </c>
      <c r="R14" s="1" t="s">
        <v>1148</v>
      </c>
      <c r="S14" s="1" t="s">
        <v>1334</v>
      </c>
      <c r="T14" s="1" t="s">
        <v>1335</v>
      </c>
      <c r="U14" s="1" t="s">
        <v>1336</v>
      </c>
      <c r="V14" s="1">
        <v>3</v>
      </c>
    </row>
    <row r="15" spans="1:23" ht="24.75" customHeight="1" x14ac:dyDescent="0.25">
      <c r="A15" s="1">
        <v>15</v>
      </c>
      <c r="B15" s="1" t="s">
        <v>144</v>
      </c>
      <c r="C15" s="1" t="s">
        <v>1348</v>
      </c>
      <c r="D15" s="1" t="s">
        <v>1734</v>
      </c>
      <c r="E15" s="1" t="s">
        <v>1192</v>
      </c>
      <c r="F15" s="1" t="s">
        <v>1193</v>
      </c>
      <c r="G15" s="1" t="s">
        <v>1194</v>
      </c>
      <c r="H15" s="1" t="s">
        <v>1195</v>
      </c>
      <c r="I15" s="1" t="s">
        <v>1349</v>
      </c>
      <c r="J15" s="1" t="s">
        <v>1349</v>
      </c>
      <c r="K15" s="1" t="s">
        <v>1349</v>
      </c>
      <c r="L15" s="1" t="s">
        <v>1349</v>
      </c>
      <c r="M15" s="1">
        <v>325</v>
      </c>
      <c r="N15" s="1">
        <v>260</v>
      </c>
      <c r="O15" s="1">
        <v>2</v>
      </c>
      <c r="P15" s="1" t="s">
        <v>1317</v>
      </c>
      <c r="Q15" s="1">
        <v>1</v>
      </c>
      <c r="R15" s="1" t="s">
        <v>1148</v>
      </c>
      <c r="S15" s="1" t="s">
        <v>1334</v>
      </c>
      <c r="T15" s="1" t="s">
        <v>1335</v>
      </c>
      <c r="U15" s="1" t="s">
        <v>1350</v>
      </c>
      <c r="V15" s="1" t="s">
        <v>1350</v>
      </c>
    </row>
    <row r="16" spans="1:23" ht="24.75" customHeight="1" x14ac:dyDescent="0.25">
      <c r="A16" s="1">
        <v>16</v>
      </c>
      <c r="B16" s="1" t="s">
        <v>144</v>
      </c>
      <c r="C16" s="1" t="s">
        <v>1351</v>
      </c>
      <c r="D16" s="1" t="s">
        <v>1735</v>
      </c>
      <c r="E16" s="1" t="s">
        <v>148</v>
      </c>
      <c r="F16" s="1" t="s">
        <v>145</v>
      </c>
      <c r="G16" s="1" t="s">
        <v>146</v>
      </c>
      <c r="H16" s="1" t="s">
        <v>147</v>
      </c>
      <c r="I16" s="1" t="s">
        <v>1349</v>
      </c>
      <c r="J16" s="1" t="s">
        <v>1349</v>
      </c>
      <c r="K16" s="1" t="s">
        <v>1349</v>
      </c>
      <c r="L16" s="1" t="s">
        <v>1349</v>
      </c>
      <c r="M16" s="1">
        <v>375</v>
      </c>
      <c r="N16" s="1">
        <v>300</v>
      </c>
      <c r="O16" s="1">
        <v>2</v>
      </c>
      <c r="P16" s="1" t="s">
        <v>1317</v>
      </c>
      <c r="Q16" s="1">
        <v>2</v>
      </c>
      <c r="R16" s="1" t="s">
        <v>1148</v>
      </c>
      <c r="S16" s="1" t="s">
        <v>1334</v>
      </c>
      <c r="T16" s="1" t="s">
        <v>1335</v>
      </c>
      <c r="U16" s="1" t="s">
        <v>1350</v>
      </c>
      <c r="V16" s="1" t="s">
        <v>1350</v>
      </c>
    </row>
    <row r="17" spans="1:22" ht="24.75" customHeight="1" x14ac:dyDescent="0.25">
      <c r="A17" s="1">
        <v>17</v>
      </c>
      <c r="B17" s="1" t="s">
        <v>144</v>
      </c>
      <c r="C17" s="1" t="s">
        <v>1352</v>
      </c>
      <c r="D17" s="1" t="s">
        <v>1196</v>
      </c>
      <c r="E17" s="1" t="s">
        <v>1736</v>
      </c>
      <c r="F17" s="1" t="s">
        <v>1737</v>
      </c>
      <c r="G17" s="1" t="s">
        <v>1738</v>
      </c>
      <c r="H17" s="1" t="s">
        <v>1739</v>
      </c>
      <c r="I17" s="1" t="s">
        <v>1353</v>
      </c>
      <c r="J17" s="1" t="s">
        <v>1353</v>
      </c>
      <c r="K17" s="1" t="s">
        <v>1353</v>
      </c>
      <c r="L17" s="1" t="s">
        <v>1353</v>
      </c>
      <c r="M17" s="1">
        <v>375</v>
      </c>
      <c r="N17" s="1">
        <v>300</v>
      </c>
      <c r="O17" s="1">
        <v>2</v>
      </c>
      <c r="P17" s="1" t="s">
        <v>1317</v>
      </c>
      <c r="Q17" s="1" t="s">
        <v>1187</v>
      </c>
      <c r="R17" s="1" t="s">
        <v>1148</v>
      </c>
      <c r="S17" s="1" t="s">
        <v>1334</v>
      </c>
      <c r="T17" s="1" t="s">
        <v>1335</v>
      </c>
      <c r="U17" s="1" t="s">
        <v>1336</v>
      </c>
      <c r="V17" s="1">
        <v>3</v>
      </c>
    </row>
    <row r="18" spans="1:22" ht="24.75" customHeight="1" x14ac:dyDescent="0.25">
      <c r="A18" s="1">
        <v>18</v>
      </c>
      <c r="B18" s="1" t="s">
        <v>144</v>
      </c>
      <c r="C18" s="1" t="s">
        <v>1354</v>
      </c>
      <c r="D18" s="1" t="s">
        <v>1740</v>
      </c>
      <c r="E18" s="1" t="s">
        <v>300</v>
      </c>
      <c r="F18" s="1" t="s">
        <v>301</v>
      </c>
      <c r="G18" s="1" t="s">
        <v>302</v>
      </c>
      <c r="H18" s="1" t="s">
        <v>303</v>
      </c>
      <c r="I18" s="1" t="s">
        <v>1548</v>
      </c>
      <c r="J18" s="1" t="s">
        <v>1548</v>
      </c>
      <c r="K18" s="1" t="s">
        <v>1548</v>
      </c>
      <c r="L18" s="1" t="s">
        <v>1548</v>
      </c>
      <c r="M18" s="1">
        <v>375</v>
      </c>
      <c r="N18" s="1">
        <v>300</v>
      </c>
      <c r="O18" s="1">
        <v>1</v>
      </c>
      <c r="P18" s="1" t="s">
        <v>1317</v>
      </c>
      <c r="Q18" s="1">
        <v>1</v>
      </c>
      <c r="R18" s="1" t="s">
        <v>1148</v>
      </c>
      <c r="S18" s="1" t="s">
        <v>1334</v>
      </c>
      <c r="T18" s="1" t="s">
        <v>1335</v>
      </c>
      <c r="U18" s="1" t="s">
        <v>1336</v>
      </c>
      <c r="V18" s="1">
        <v>6</v>
      </c>
    </row>
    <row r="19" spans="1:22" ht="24.75" customHeight="1" x14ac:dyDescent="0.25">
      <c r="A19" s="1">
        <v>19</v>
      </c>
      <c r="B19" s="1" t="s">
        <v>144</v>
      </c>
      <c r="C19" s="1" t="s">
        <v>1562</v>
      </c>
      <c r="D19" s="1" t="s">
        <v>2005</v>
      </c>
      <c r="E19" s="1" t="s">
        <v>1741</v>
      </c>
      <c r="F19" s="1" t="s">
        <v>1742</v>
      </c>
      <c r="G19" s="1" t="s">
        <v>1743</v>
      </c>
      <c r="H19" s="1" t="s">
        <v>1744</v>
      </c>
      <c r="I19" s="1" t="s">
        <v>1355</v>
      </c>
      <c r="J19" s="1" t="s">
        <v>1355</v>
      </c>
      <c r="K19" s="1" t="s">
        <v>1355</v>
      </c>
      <c r="L19" s="1" t="s">
        <v>1355</v>
      </c>
      <c r="M19" s="1">
        <v>375</v>
      </c>
      <c r="N19" s="1">
        <v>300</v>
      </c>
      <c r="O19" s="1">
        <v>2</v>
      </c>
      <c r="P19" s="1" t="s">
        <v>1317</v>
      </c>
      <c r="Q19" s="1">
        <v>2</v>
      </c>
      <c r="R19" s="1" t="s">
        <v>1148</v>
      </c>
      <c r="S19" s="1" t="s">
        <v>1334</v>
      </c>
      <c r="T19" s="1" t="s">
        <v>1335</v>
      </c>
      <c r="U19" s="1" t="s">
        <v>1336</v>
      </c>
      <c r="V19" s="1">
        <v>6</v>
      </c>
    </row>
    <row r="20" spans="1:22" ht="24.75" customHeight="1" x14ac:dyDescent="0.25">
      <c r="A20" s="1">
        <v>20</v>
      </c>
      <c r="B20" s="1" t="s">
        <v>144</v>
      </c>
      <c r="C20" s="1" t="s">
        <v>1563</v>
      </c>
      <c r="D20" s="1" t="s">
        <v>1564</v>
      </c>
      <c r="E20" s="1" t="s">
        <v>1745</v>
      </c>
      <c r="F20" s="1" t="s">
        <v>1746</v>
      </c>
      <c r="G20" s="1" t="s">
        <v>1747</v>
      </c>
      <c r="H20" s="1" t="s">
        <v>1748</v>
      </c>
      <c r="I20" s="1" t="s">
        <v>1356</v>
      </c>
      <c r="J20" s="1" t="s">
        <v>1356</v>
      </c>
      <c r="K20" s="1" t="s">
        <v>1356</v>
      </c>
      <c r="L20" s="1" t="s">
        <v>1356</v>
      </c>
      <c r="M20" s="1">
        <v>375</v>
      </c>
      <c r="N20" s="1">
        <v>300</v>
      </c>
      <c r="O20" s="1">
        <v>2</v>
      </c>
      <c r="P20" s="1" t="s">
        <v>1317</v>
      </c>
      <c r="Q20" s="1" t="s">
        <v>1187</v>
      </c>
      <c r="R20" s="1" t="s">
        <v>1148</v>
      </c>
      <c r="S20" s="1" t="s">
        <v>1334</v>
      </c>
      <c r="T20" s="1" t="s">
        <v>1335</v>
      </c>
      <c r="U20" s="1" t="s">
        <v>1336</v>
      </c>
      <c r="V20" s="1">
        <v>12</v>
      </c>
    </row>
    <row r="21" spans="1:22" ht="24.75" customHeight="1" x14ac:dyDescent="0.25">
      <c r="A21" s="1">
        <v>21</v>
      </c>
      <c r="B21" s="1" t="s">
        <v>144</v>
      </c>
      <c r="C21" s="1" t="s">
        <v>1357</v>
      </c>
      <c r="D21" s="1" t="s">
        <v>2006</v>
      </c>
      <c r="E21" s="1" t="s">
        <v>1749</v>
      </c>
      <c r="F21" s="1" t="s">
        <v>1750</v>
      </c>
      <c r="G21" s="1" t="s">
        <v>1751</v>
      </c>
      <c r="H21" s="1" t="s">
        <v>1752</v>
      </c>
      <c r="I21" s="1" t="s">
        <v>1358</v>
      </c>
      <c r="J21" s="1" t="s">
        <v>1358</v>
      </c>
      <c r="K21" s="1" t="s">
        <v>1358</v>
      </c>
      <c r="L21" s="1" t="s">
        <v>1358</v>
      </c>
      <c r="M21" s="1">
        <v>375</v>
      </c>
      <c r="N21" s="1">
        <v>300</v>
      </c>
      <c r="O21" s="1">
        <v>5</v>
      </c>
      <c r="P21" s="1" t="s">
        <v>1317</v>
      </c>
      <c r="Q21" s="1">
        <v>2</v>
      </c>
      <c r="R21" s="1" t="s">
        <v>1148</v>
      </c>
      <c r="S21" s="1" t="s">
        <v>1334</v>
      </c>
      <c r="T21" s="1" t="s">
        <v>1335</v>
      </c>
      <c r="U21" s="1" t="s">
        <v>1359</v>
      </c>
      <c r="V21" s="1">
        <v>3</v>
      </c>
    </row>
    <row r="22" spans="1:22" ht="24.75" customHeight="1" x14ac:dyDescent="0.25">
      <c r="A22" s="1">
        <v>22</v>
      </c>
      <c r="B22" s="1" t="s">
        <v>144</v>
      </c>
      <c r="C22" s="1" t="s">
        <v>1360</v>
      </c>
      <c r="D22" s="1" t="s">
        <v>1753</v>
      </c>
      <c r="E22" s="1" t="s">
        <v>1197</v>
      </c>
      <c r="F22" s="1" t="s">
        <v>1198</v>
      </c>
      <c r="G22" s="1" t="s">
        <v>1199</v>
      </c>
      <c r="H22" s="1" t="s">
        <v>1200</v>
      </c>
      <c r="I22" s="1" t="s">
        <v>1361</v>
      </c>
      <c r="J22" s="1" t="s">
        <v>1361</v>
      </c>
      <c r="K22" s="1" t="s">
        <v>1361</v>
      </c>
      <c r="L22" s="1" t="s">
        <v>1361</v>
      </c>
      <c r="M22" s="1">
        <v>325</v>
      </c>
      <c r="N22" s="1">
        <v>260</v>
      </c>
      <c r="O22" s="1">
        <v>1</v>
      </c>
      <c r="P22" s="1" t="s">
        <v>1317</v>
      </c>
      <c r="Q22" s="1">
        <v>1</v>
      </c>
      <c r="R22" s="1" t="s">
        <v>1148</v>
      </c>
      <c r="S22" s="1" t="s">
        <v>1334</v>
      </c>
      <c r="T22" s="1" t="s">
        <v>1362</v>
      </c>
      <c r="U22" s="1" t="s">
        <v>1359</v>
      </c>
      <c r="V22" s="1">
        <v>2</v>
      </c>
    </row>
    <row r="23" spans="1:22" ht="24.75" customHeight="1" x14ac:dyDescent="0.25">
      <c r="A23" s="1">
        <v>23</v>
      </c>
      <c r="B23" s="1" t="s">
        <v>144</v>
      </c>
      <c r="C23" s="1" t="s">
        <v>1363</v>
      </c>
      <c r="D23" s="1" t="s">
        <v>1754</v>
      </c>
      <c r="E23" s="1" t="s">
        <v>149</v>
      </c>
      <c r="F23" s="1" t="s">
        <v>150</v>
      </c>
      <c r="G23" s="1" t="s">
        <v>265</v>
      </c>
      <c r="H23" s="1" t="s">
        <v>266</v>
      </c>
      <c r="I23" s="1" t="s">
        <v>1364</v>
      </c>
      <c r="J23" s="1" t="s">
        <v>1364</v>
      </c>
      <c r="K23" s="1" t="s">
        <v>1364</v>
      </c>
      <c r="L23" s="1" t="s">
        <v>1364</v>
      </c>
      <c r="M23" s="1">
        <v>325</v>
      </c>
      <c r="N23" s="1">
        <v>260</v>
      </c>
      <c r="O23" s="1">
        <v>1</v>
      </c>
      <c r="P23" s="1" t="s">
        <v>1317</v>
      </c>
      <c r="Q23" s="1">
        <v>1</v>
      </c>
      <c r="R23" s="1" t="s">
        <v>1149</v>
      </c>
      <c r="S23" s="1" t="s">
        <v>1334</v>
      </c>
      <c r="T23" s="1" t="s">
        <v>1335</v>
      </c>
      <c r="U23" s="1" t="s">
        <v>1359</v>
      </c>
      <c r="V23" s="1">
        <v>3</v>
      </c>
    </row>
    <row r="24" spans="1:22" ht="24.75" customHeight="1" x14ac:dyDescent="0.25">
      <c r="A24" s="1">
        <v>24</v>
      </c>
      <c r="B24" s="1" t="s">
        <v>144</v>
      </c>
      <c r="C24" s="1" t="s">
        <v>1365</v>
      </c>
      <c r="D24" s="1" t="s">
        <v>1755</v>
      </c>
      <c r="E24" s="1" t="s">
        <v>1201</v>
      </c>
      <c r="F24" s="1" t="s">
        <v>1202</v>
      </c>
      <c r="G24" s="1" t="s">
        <v>1203</v>
      </c>
      <c r="H24" s="1" t="s">
        <v>1204</v>
      </c>
      <c r="I24" s="1" t="s">
        <v>1366</v>
      </c>
      <c r="J24" s="1" t="s">
        <v>1366</v>
      </c>
      <c r="K24" s="1" t="s">
        <v>1366</v>
      </c>
      <c r="L24" s="1" t="s">
        <v>1366</v>
      </c>
      <c r="M24" s="1">
        <v>325</v>
      </c>
      <c r="N24" s="1">
        <v>260</v>
      </c>
      <c r="O24" s="1">
        <v>1</v>
      </c>
      <c r="P24" s="1" t="s">
        <v>1317</v>
      </c>
      <c r="Q24" s="1">
        <v>1</v>
      </c>
      <c r="R24" s="1" t="s">
        <v>1148</v>
      </c>
      <c r="S24" s="1" t="s">
        <v>1334</v>
      </c>
      <c r="T24" s="1" t="s">
        <v>1362</v>
      </c>
      <c r="U24" s="1" t="s">
        <v>1359</v>
      </c>
      <c r="V24" s="1">
        <v>2</v>
      </c>
    </row>
    <row r="25" spans="1:22" ht="24.75" customHeight="1" x14ac:dyDescent="0.25">
      <c r="A25" s="1">
        <v>25</v>
      </c>
      <c r="B25" s="1" t="s">
        <v>144</v>
      </c>
      <c r="C25" s="1" t="s">
        <v>1367</v>
      </c>
      <c r="D25" s="1" t="s">
        <v>1205</v>
      </c>
      <c r="E25" s="1" t="s">
        <v>1756</v>
      </c>
      <c r="F25" s="1" t="s">
        <v>1757</v>
      </c>
      <c r="G25" s="1" t="s">
        <v>1758</v>
      </c>
      <c r="H25" s="1" t="s">
        <v>1759</v>
      </c>
      <c r="I25" s="1" t="s">
        <v>1368</v>
      </c>
      <c r="J25" s="1" t="s">
        <v>1368</v>
      </c>
      <c r="K25" s="1" t="s">
        <v>1368</v>
      </c>
      <c r="L25" s="1" t="s">
        <v>1368</v>
      </c>
      <c r="M25" s="1">
        <v>325</v>
      </c>
      <c r="N25" s="1">
        <v>260</v>
      </c>
      <c r="O25" s="1">
        <v>1</v>
      </c>
      <c r="P25" s="1" t="s">
        <v>1317</v>
      </c>
      <c r="Q25" s="1" t="s">
        <v>1187</v>
      </c>
      <c r="R25" s="1" t="s">
        <v>1148</v>
      </c>
      <c r="S25" s="1" t="s">
        <v>1334</v>
      </c>
      <c r="T25" s="1" t="s">
        <v>1335</v>
      </c>
      <c r="U25" s="1" t="s">
        <v>1359</v>
      </c>
      <c r="V25" s="1">
        <v>3</v>
      </c>
    </row>
    <row r="26" spans="1:22" ht="24.75" customHeight="1" x14ac:dyDescent="0.25">
      <c r="A26" s="1">
        <v>26</v>
      </c>
      <c r="B26" s="1" t="s">
        <v>144</v>
      </c>
      <c r="C26" s="1" t="s">
        <v>1369</v>
      </c>
      <c r="D26" s="1" t="s">
        <v>1760</v>
      </c>
      <c r="E26" s="1" t="s">
        <v>1206</v>
      </c>
      <c r="F26" s="1" t="s">
        <v>1207</v>
      </c>
      <c r="G26" s="1" t="s">
        <v>1208</v>
      </c>
      <c r="H26" s="1" t="s">
        <v>1209</v>
      </c>
      <c r="I26" s="1" t="s">
        <v>1370</v>
      </c>
      <c r="J26" s="1" t="s">
        <v>1370</v>
      </c>
      <c r="K26" s="1" t="s">
        <v>1370</v>
      </c>
      <c r="L26" s="1" t="s">
        <v>1370</v>
      </c>
      <c r="M26" s="1">
        <v>325</v>
      </c>
      <c r="N26" s="1">
        <v>260</v>
      </c>
      <c r="O26" s="1">
        <v>1</v>
      </c>
      <c r="P26" s="1" t="s">
        <v>1317</v>
      </c>
      <c r="Q26" s="1">
        <v>1</v>
      </c>
      <c r="R26" s="1" t="s">
        <v>1148</v>
      </c>
      <c r="S26" s="1" t="s">
        <v>1334</v>
      </c>
      <c r="T26" s="1" t="s">
        <v>1362</v>
      </c>
      <c r="U26" s="1" t="s">
        <v>1359</v>
      </c>
      <c r="V26" s="1">
        <v>2</v>
      </c>
    </row>
    <row r="27" spans="1:22" ht="24.75" customHeight="1" x14ac:dyDescent="0.25">
      <c r="A27" s="1">
        <v>27</v>
      </c>
      <c r="B27" s="1" t="s">
        <v>144</v>
      </c>
      <c r="C27" s="1" t="s">
        <v>1371</v>
      </c>
      <c r="D27" s="1" t="s">
        <v>1761</v>
      </c>
      <c r="E27" s="1" t="s">
        <v>1372</v>
      </c>
      <c r="F27" s="1" t="s">
        <v>1373</v>
      </c>
      <c r="G27" s="1" t="s">
        <v>1374</v>
      </c>
      <c r="H27" s="1" t="s">
        <v>1375</v>
      </c>
      <c r="I27" s="1" t="s">
        <v>1376</v>
      </c>
      <c r="J27" s="1" t="s">
        <v>1376</v>
      </c>
      <c r="K27" s="1" t="s">
        <v>1376</v>
      </c>
      <c r="L27" s="1" t="s">
        <v>1376</v>
      </c>
      <c r="M27" s="1">
        <v>325</v>
      </c>
      <c r="N27" s="1">
        <v>260</v>
      </c>
      <c r="O27" s="1">
        <v>1</v>
      </c>
      <c r="P27" s="1" t="s">
        <v>1317</v>
      </c>
      <c r="Q27" s="1">
        <v>2</v>
      </c>
      <c r="R27" s="1" t="s">
        <v>1148</v>
      </c>
      <c r="S27" s="1" t="s">
        <v>1334</v>
      </c>
      <c r="T27" s="1" t="s">
        <v>1335</v>
      </c>
      <c r="U27" s="1" t="s">
        <v>1359</v>
      </c>
      <c r="V27" s="1">
        <v>3</v>
      </c>
    </row>
    <row r="28" spans="1:22" ht="24.75" customHeight="1" x14ac:dyDescent="0.25">
      <c r="A28" s="1">
        <v>28</v>
      </c>
      <c r="B28" s="1" t="s">
        <v>144</v>
      </c>
      <c r="C28" s="1" t="s">
        <v>1377</v>
      </c>
      <c r="D28" s="1" t="s">
        <v>1762</v>
      </c>
      <c r="E28" s="1" t="s">
        <v>1210</v>
      </c>
      <c r="F28" s="1" t="s">
        <v>1211</v>
      </c>
      <c r="G28" s="1" t="s">
        <v>1212</v>
      </c>
      <c r="H28" s="1" t="s">
        <v>1213</v>
      </c>
      <c r="I28" s="1" t="s">
        <v>1538</v>
      </c>
      <c r="J28" s="1" t="s">
        <v>1538</v>
      </c>
      <c r="K28" s="1" t="s">
        <v>1538</v>
      </c>
      <c r="L28" s="1" t="s">
        <v>1538</v>
      </c>
      <c r="M28" s="1">
        <v>325</v>
      </c>
      <c r="N28" s="1">
        <v>260</v>
      </c>
      <c r="O28" s="1">
        <v>1</v>
      </c>
      <c r="P28" s="1" t="s">
        <v>1317</v>
      </c>
      <c r="Q28" s="1">
        <v>1</v>
      </c>
      <c r="R28" s="1" t="s">
        <v>1148</v>
      </c>
      <c r="S28" s="1" t="s">
        <v>1334</v>
      </c>
      <c r="T28" s="1" t="s">
        <v>1335</v>
      </c>
      <c r="U28" s="1" t="s">
        <v>1336</v>
      </c>
      <c r="V28" s="1">
        <v>3</v>
      </c>
    </row>
    <row r="29" spans="1:22" ht="24.75" customHeight="1" x14ac:dyDescent="0.25">
      <c r="A29" s="1">
        <v>29</v>
      </c>
      <c r="B29" s="1" t="s">
        <v>1594</v>
      </c>
      <c r="C29" s="1" t="s">
        <v>1378</v>
      </c>
      <c r="D29" s="1" t="s">
        <v>1763</v>
      </c>
      <c r="E29" s="1" t="s">
        <v>1214</v>
      </c>
      <c r="F29" s="1" t="s">
        <v>1215</v>
      </c>
      <c r="G29" s="1" t="s">
        <v>1216</v>
      </c>
      <c r="H29" s="1" t="s">
        <v>1217</v>
      </c>
      <c r="I29" s="1" t="s">
        <v>1379</v>
      </c>
      <c r="J29" s="1" t="s">
        <v>1379</v>
      </c>
      <c r="K29" s="1" t="s">
        <v>1379</v>
      </c>
      <c r="L29" s="1" t="s">
        <v>1379</v>
      </c>
      <c r="M29" s="1">
        <v>325</v>
      </c>
      <c r="N29" s="1">
        <v>260</v>
      </c>
      <c r="O29" s="1">
        <v>2</v>
      </c>
      <c r="P29" s="1" t="s">
        <v>1317</v>
      </c>
      <c r="Q29" s="1">
        <v>1</v>
      </c>
      <c r="R29" s="1" t="s">
        <v>1148</v>
      </c>
      <c r="S29" s="1" t="s">
        <v>1334</v>
      </c>
      <c r="T29" s="1" t="s">
        <v>1335</v>
      </c>
      <c r="U29" s="1" t="s">
        <v>1336</v>
      </c>
      <c r="V29" s="1">
        <v>6</v>
      </c>
    </row>
    <row r="30" spans="1:22" ht="24.75" customHeight="1" x14ac:dyDescent="0.25">
      <c r="A30" s="1">
        <v>30</v>
      </c>
      <c r="B30" s="1" t="s">
        <v>1595</v>
      </c>
      <c r="C30" s="1" t="s">
        <v>1380</v>
      </c>
      <c r="D30" s="1" t="s">
        <v>1764</v>
      </c>
      <c r="E30" s="1" t="s">
        <v>1765</v>
      </c>
      <c r="F30" s="1" t="s">
        <v>1766</v>
      </c>
      <c r="G30" s="1" t="s">
        <v>1767</v>
      </c>
      <c r="H30" s="1" t="s">
        <v>1768</v>
      </c>
      <c r="I30" s="1" t="s">
        <v>1559</v>
      </c>
      <c r="J30" s="1" t="s">
        <v>1559</v>
      </c>
      <c r="K30" s="1" t="s">
        <v>1559</v>
      </c>
      <c r="L30" s="1" t="s">
        <v>1559</v>
      </c>
      <c r="M30" s="1">
        <v>375</v>
      </c>
      <c r="N30" s="1">
        <v>300</v>
      </c>
      <c r="O30" s="1">
        <v>4</v>
      </c>
      <c r="P30" s="1" t="s">
        <v>1317</v>
      </c>
      <c r="Q30" s="1">
        <v>1</v>
      </c>
      <c r="R30" s="1" t="s">
        <v>1148</v>
      </c>
      <c r="S30" s="1" t="s">
        <v>1334</v>
      </c>
      <c r="T30" s="1" t="s">
        <v>1335</v>
      </c>
      <c r="U30" s="1" t="s">
        <v>1336</v>
      </c>
      <c r="V30" s="1">
        <v>3</v>
      </c>
    </row>
    <row r="31" spans="1:22" ht="24.75" customHeight="1" x14ac:dyDescent="0.25">
      <c r="A31" s="1">
        <v>31</v>
      </c>
      <c r="B31" s="1" t="s">
        <v>1595</v>
      </c>
      <c r="C31" s="1" t="s">
        <v>1381</v>
      </c>
      <c r="D31" s="1" t="s">
        <v>1769</v>
      </c>
      <c r="E31" s="1" t="s">
        <v>1218</v>
      </c>
      <c r="F31" s="1" t="s">
        <v>1219</v>
      </c>
      <c r="G31" s="1" t="s">
        <v>1220</v>
      </c>
      <c r="H31" s="1" t="s">
        <v>1221</v>
      </c>
      <c r="I31" s="1" t="s">
        <v>1382</v>
      </c>
      <c r="J31" s="1" t="s">
        <v>1382</v>
      </c>
      <c r="K31" s="1" t="s">
        <v>1382</v>
      </c>
      <c r="L31" s="1" t="s">
        <v>1382</v>
      </c>
      <c r="M31" s="1">
        <v>375</v>
      </c>
      <c r="N31" s="1">
        <v>300</v>
      </c>
      <c r="O31" s="1">
        <v>2</v>
      </c>
      <c r="P31" s="1" t="s">
        <v>1317</v>
      </c>
      <c r="Q31" s="1">
        <v>1</v>
      </c>
      <c r="R31" s="1" t="s">
        <v>1148</v>
      </c>
      <c r="S31" s="1" t="s">
        <v>1334</v>
      </c>
      <c r="T31" s="1" t="s">
        <v>1335</v>
      </c>
      <c r="U31" s="1" t="s">
        <v>1336</v>
      </c>
      <c r="V31" s="1">
        <v>6</v>
      </c>
    </row>
    <row r="32" spans="1:22" ht="24.75" customHeight="1" x14ac:dyDescent="0.25">
      <c r="A32" s="1">
        <v>32</v>
      </c>
      <c r="B32" s="1" t="s">
        <v>1595</v>
      </c>
      <c r="C32" s="1" t="s">
        <v>1383</v>
      </c>
      <c r="D32" s="1" t="s">
        <v>1565</v>
      </c>
      <c r="E32" s="1" t="s">
        <v>1770</v>
      </c>
      <c r="F32" s="1" t="s">
        <v>1771</v>
      </c>
      <c r="G32" s="1" t="s">
        <v>1772</v>
      </c>
      <c r="H32" s="1" t="s">
        <v>1773</v>
      </c>
      <c r="I32" s="1" t="s">
        <v>1384</v>
      </c>
      <c r="J32" s="1" t="s">
        <v>1384</v>
      </c>
      <c r="K32" s="1" t="s">
        <v>1384</v>
      </c>
      <c r="L32" s="1" t="s">
        <v>1384</v>
      </c>
      <c r="M32" s="1">
        <v>375</v>
      </c>
      <c r="N32" s="1">
        <v>300</v>
      </c>
      <c r="O32" s="1">
        <v>2</v>
      </c>
      <c r="P32" s="1" t="s">
        <v>1317</v>
      </c>
      <c r="Q32" s="1" t="s">
        <v>1187</v>
      </c>
      <c r="R32" s="1" t="s">
        <v>1148</v>
      </c>
      <c r="S32" s="1" t="s">
        <v>1334</v>
      </c>
      <c r="T32" s="1" t="s">
        <v>1385</v>
      </c>
      <c r="U32" s="1" t="s">
        <v>1350</v>
      </c>
      <c r="V32" s="1" t="s">
        <v>1350</v>
      </c>
    </row>
    <row r="33" spans="1:22" ht="24.75" customHeight="1" x14ac:dyDescent="0.25">
      <c r="A33" s="1">
        <v>33</v>
      </c>
      <c r="B33" s="1" t="s">
        <v>1595</v>
      </c>
      <c r="C33" s="1" t="s">
        <v>1386</v>
      </c>
      <c r="D33" s="1" t="s">
        <v>1774</v>
      </c>
      <c r="E33" s="1" t="s">
        <v>1222</v>
      </c>
      <c r="F33" s="1" t="s">
        <v>1223</v>
      </c>
      <c r="G33" s="1" t="s">
        <v>1224</v>
      </c>
      <c r="H33" s="1" t="s">
        <v>1225</v>
      </c>
      <c r="I33" s="1" t="s">
        <v>1387</v>
      </c>
      <c r="J33" s="1" t="s">
        <v>1387</v>
      </c>
      <c r="K33" s="1" t="s">
        <v>1387</v>
      </c>
      <c r="L33" s="1" t="s">
        <v>1387</v>
      </c>
      <c r="M33" s="1">
        <v>425</v>
      </c>
      <c r="N33" s="1">
        <v>340</v>
      </c>
      <c r="O33" s="1">
        <v>10</v>
      </c>
      <c r="P33" s="1" t="s">
        <v>1317</v>
      </c>
      <c r="Q33" s="1" t="s">
        <v>1187</v>
      </c>
      <c r="R33" s="1" t="s">
        <v>1148</v>
      </c>
      <c r="S33" s="1" t="s">
        <v>1334</v>
      </c>
      <c r="T33" s="1" t="s">
        <v>1335</v>
      </c>
      <c r="U33" s="1" t="s">
        <v>1359</v>
      </c>
      <c r="V33" s="1">
        <v>3</v>
      </c>
    </row>
    <row r="34" spans="1:22" ht="24.75" customHeight="1" x14ac:dyDescent="0.25">
      <c r="A34" s="1">
        <v>34</v>
      </c>
      <c r="B34" s="1" t="s">
        <v>1595</v>
      </c>
      <c r="C34" s="1" t="s">
        <v>1388</v>
      </c>
      <c r="D34" s="1" t="s">
        <v>1540</v>
      </c>
      <c r="E34" s="1" t="s">
        <v>1775</v>
      </c>
      <c r="F34" s="1" t="s">
        <v>1776</v>
      </c>
      <c r="G34" s="1" t="s">
        <v>1777</v>
      </c>
      <c r="H34" s="1" t="s">
        <v>1778</v>
      </c>
      <c r="I34" s="1" t="s">
        <v>1389</v>
      </c>
      <c r="J34" s="1" t="s">
        <v>1389</v>
      </c>
      <c r="K34" s="1" t="s">
        <v>1389</v>
      </c>
      <c r="L34" s="1" t="s">
        <v>1389</v>
      </c>
      <c r="M34" s="1">
        <v>425</v>
      </c>
      <c r="N34" s="1">
        <v>340</v>
      </c>
      <c r="O34" s="1">
        <v>3</v>
      </c>
      <c r="P34" s="1" t="s">
        <v>1317</v>
      </c>
      <c r="Q34" s="1" t="s">
        <v>1187</v>
      </c>
      <c r="R34" s="1" t="s">
        <v>1148</v>
      </c>
      <c r="S34" s="1" t="s">
        <v>1334</v>
      </c>
      <c r="T34" s="1" t="s">
        <v>1335</v>
      </c>
      <c r="U34" s="1" t="s">
        <v>1390</v>
      </c>
      <c r="V34" s="1">
        <v>8</v>
      </c>
    </row>
    <row r="35" spans="1:22" ht="24.75" customHeight="1" x14ac:dyDescent="0.25">
      <c r="A35" s="1">
        <v>35</v>
      </c>
      <c r="B35" s="1" t="s">
        <v>1595</v>
      </c>
      <c r="C35" s="1" t="s">
        <v>1391</v>
      </c>
      <c r="D35" s="1" t="s">
        <v>1566</v>
      </c>
      <c r="E35" s="1" t="s">
        <v>1779</v>
      </c>
      <c r="F35" s="1" t="s">
        <v>1780</v>
      </c>
      <c r="G35" s="1" t="s">
        <v>1781</v>
      </c>
      <c r="H35" s="1" t="s">
        <v>1782</v>
      </c>
      <c r="I35" s="1" t="s">
        <v>1392</v>
      </c>
      <c r="J35" s="1" t="s">
        <v>1392</v>
      </c>
      <c r="K35" s="1" t="s">
        <v>1392</v>
      </c>
      <c r="L35" s="1" t="s">
        <v>1392</v>
      </c>
      <c r="M35" s="1">
        <v>425</v>
      </c>
      <c r="N35" s="1">
        <v>340</v>
      </c>
      <c r="O35" s="1">
        <v>3</v>
      </c>
      <c r="P35" s="1" t="s">
        <v>1317</v>
      </c>
      <c r="Q35" s="1" t="s">
        <v>1187</v>
      </c>
      <c r="R35" s="1" t="s">
        <v>1148</v>
      </c>
      <c r="S35" s="1" t="s">
        <v>1334</v>
      </c>
      <c r="T35" s="1" t="s">
        <v>1335</v>
      </c>
      <c r="U35" s="1" t="s">
        <v>1393</v>
      </c>
      <c r="V35" s="1">
        <v>20</v>
      </c>
    </row>
    <row r="36" spans="1:22" ht="24.75" customHeight="1" x14ac:dyDescent="0.25">
      <c r="A36" s="1">
        <v>36</v>
      </c>
      <c r="B36" s="1" t="s">
        <v>1595</v>
      </c>
      <c r="C36" s="1" t="s">
        <v>1394</v>
      </c>
      <c r="D36" s="1" t="s">
        <v>1226</v>
      </c>
      <c r="E36" s="1" t="s">
        <v>1783</v>
      </c>
      <c r="F36" s="1" t="s">
        <v>1784</v>
      </c>
      <c r="G36" s="1" t="s">
        <v>1785</v>
      </c>
      <c r="H36" s="1" t="s">
        <v>1786</v>
      </c>
      <c r="I36" s="1" t="s">
        <v>1395</v>
      </c>
      <c r="J36" s="1" t="s">
        <v>1395</v>
      </c>
      <c r="K36" s="1" t="s">
        <v>1395</v>
      </c>
      <c r="L36" s="1" t="s">
        <v>1395</v>
      </c>
      <c r="M36" s="1">
        <v>425</v>
      </c>
      <c r="N36" s="1">
        <v>340</v>
      </c>
      <c r="O36" s="1">
        <v>3</v>
      </c>
      <c r="P36" s="1" t="s">
        <v>1317</v>
      </c>
      <c r="Q36" s="1" t="s">
        <v>1187</v>
      </c>
      <c r="R36" s="1" t="s">
        <v>1148</v>
      </c>
      <c r="S36" s="1" t="s">
        <v>1334</v>
      </c>
      <c r="T36" s="1" t="s">
        <v>1335</v>
      </c>
      <c r="U36" s="1" t="s">
        <v>1393</v>
      </c>
      <c r="V36" s="1">
        <v>6</v>
      </c>
    </row>
    <row r="37" spans="1:22" ht="24.75" customHeight="1" x14ac:dyDescent="0.25">
      <c r="A37" s="1">
        <v>37</v>
      </c>
      <c r="B37" s="1" t="s">
        <v>1595</v>
      </c>
      <c r="C37" s="1" t="s">
        <v>1396</v>
      </c>
      <c r="D37" s="1" t="s">
        <v>1227</v>
      </c>
      <c r="E37" s="1" t="s">
        <v>1787</v>
      </c>
      <c r="F37" s="1" t="s">
        <v>1788</v>
      </c>
      <c r="G37" s="1" t="s">
        <v>1789</v>
      </c>
      <c r="H37" s="1" t="s">
        <v>1790</v>
      </c>
      <c r="I37" s="1" t="s">
        <v>1397</v>
      </c>
      <c r="J37" s="1" t="s">
        <v>1397</v>
      </c>
      <c r="K37" s="1" t="s">
        <v>1397</v>
      </c>
      <c r="L37" s="1" t="s">
        <v>1397</v>
      </c>
      <c r="M37" s="1">
        <v>425</v>
      </c>
      <c r="N37" s="1">
        <v>340</v>
      </c>
      <c r="O37" s="1">
        <v>2</v>
      </c>
      <c r="P37" s="1" t="s">
        <v>1317</v>
      </c>
      <c r="Q37" s="1" t="s">
        <v>1187</v>
      </c>
      <c r="R37" s="1" t="s">
        <v>1148</v>
      </c>
      <c r="S37" s="1" t="s">
        <v>1334</v>
      </c>
      <c r="T37" s="1" t="s">
        <v>1335</v>
      </c>
      <c r="U37" s="1" t="s">
        <v>1393</v>
      </c>
      <c r="V37" s="1">
        <v>10</v>
      </c>
    </row>
    <row r="38" spans="1:22" ht="24.75" customHeight="1" x14ac:dyDescent="0.25">
      <c r="A38" s="1">
        <v>38</v>
      </c>
      <c r="B38" s="1" t="s">
        <v>1595</v>
      </c>
      <c r="C38" s="1" t="s">
        <v>1398</v>
      </c>
      <c r="D38" s="1" t="s">
        <v>1791</v>
      </c>
      <c r="E38" s="1" t="s">
        <v>304</v>
      </c>
      <c r="F38" s="1" t="s">
        <v>305</v>
      </c>
      <c r="G38" s="1" t="s">
        <v>306</v>
      </c>
      <c r="H38" s="1" t="s">
        <v>307</v>
      </c>
      <c r="I38" s="1" t="s">
        <v>1792</v>
      </c>
      <c r="J38" s="1" t="s">
        <v>1792</v>
      </c>
      <c r="K38" s="1" t="s">
        <v>1792</v>
      </c>
      <c r="L38" s="1" t="s">
        <v>1792</v>
      </c>
      <c r="M38" s="1">
        <v>325</v>
      </c>
      <c r="N38" s="1">
        <v>260</v>
      </c>
      <c r="O38" s="1">
        <v>3</v>
      </c>
      <c r="P38" s="1" t="s">
        <v>1317</v>
      </c>
      <c r="Q38" s="1">
        <v>1</v>
      </c>
      <c r="R38" s="1" t="s">
        <v>1149</v>
      </c>
      <c r="S38" s="1" t="s">
        <v>1334</v>
      </c>
      <c r="T38" s="1" t="s">
        <v>1399</v>
      </c>
      <c r="U38" s="1" t="s">
        <v>1390</v>
      </c>
      <c r="V38" s="1">
        <v>6</v>
      </c>
    </row>
    <row r="39" spans="1:22" ht="24.75" customHeight="1" x14ac:dyDescent="0.25">
      <c r="A39" s="1">
        <v>39</v>
      </c>
      <c r="B39" s="1" t="s">
        <v>1595</v>
      </c>
      <c r="C39" s="1" t="s">
        <v>1400</v>
      </c>
      <c r="D39" s="1" t="s">
        <v>1541</v>
      </c>
      <c r="E39" s="1" t="s">
        <v>1793</v>
      </c>
      <c r="F39" s="1" t="s">
        <v>1794</v>
      </c>
      <c r="G39" s="1" t="s">
        <v>1795</v>
      </c>
      <c r="H39" s="1" t="s">
        <v>1796</v>
      </c>
      <c r="I39" s="1" t="s">
        <v>1401</v>
      </c>
      <c r="J39" s="1" t="s">
        <v>1401</v>
      </c>
      <c r="K39" s="1" t="s">
        <v>1401</v>
      </c>
      <c r="L39" s="1" t="s">
        <v>1401</v>
      </c>
      <c r="M39" s="1">
        <v>375</v>
      </c>
      <c r="N39" s="1">
        <v>300</v>
      </c>
      <c r="O39" s="1">
        <v>3</v>
      </c>
      <c r="P39" s="1" t="s">
        <v>1317</v>
      </c>
      <c r="Q39" s="1" t="s">
        <v>1187</v>
      </c>
      <c r="R39" s="1" t="s">
        <v>1149</v>
      </c>
      <c r="S39" s="1" t="s">
        <v>1334</v>
      </c>
      <c r="T39" s="1" t="s">
        <v>1399</v>
      </c>
      <c r="U39" s="1" t="s">
        <v>1390</v>
      </c>
      <c r="V39" s="1">
        <v>6</v>
      </c>
    </row>
    <row r="40" spans="1:22" ht="24.75" customHeight="1" x14ac:dyDescent="0.25">
      <c r="A40" s="1">
        <v>40</v>
      </c>
      <c r="B40" s="1" t="s">
        <v>1595</v>
      </c>
      <c r="C40" s="1" t="s">
        <v>1402</v>
      </c>
      <c r="D40" s="1" t="s">
        <v>1228</v>
      </c>
      <c r="E40" s="1" t="s">
        <v>1797</v>
      </c>
      <c r="F40" s="1" t="s">
        <v>1798</v>
      </c>
      <c r="G40" s="1" t="s">
        <v>1799</v>
      </c>
      <c r="H40" s="1" t="s">
        <v>1800</v>
      </c>
      <c r="I40" s="1" t="s">
        <v>1403</v>
      </c>
      <c r="J40" s="1" t="s">
        <v>1403</v>
      </c>
      <c r="K40" s="1" t="s">
        <v>1403</v>
      </c>
      <c r="L40" s="1" t="s">
        <v>1403</v>
      </c>
      <c r="M40" s="1">
        <v>425</v>
      </c>
      <c r="N40" s="1">
        <v>340</v>
      </c>
      <c r="O40" s="1">
        <v>2</v>
      </c>
      <c r="P40" s="1" t="s">
        <v>1317</v>
      </c>
      <c r="Q40" s="1" t="s">
        <v>1187</v>
      </c>
      <c r="R40" s="1" t="s">
        <v>1148</v>
      </c>
      <c r="S40" s="1" t="s">
        <v>1334</v>
      </c>
      <c r="T40" s="1" t="s">
        <v>1335</v>
      </c>
      <c r="U40" s="1" t="s">
        <v>1390</v>
      </c>
      <c r="V40" s="1">
        <v>12</v>
      </c>
    </row>
    <row r="41" spans="1:22" ht="24.75" customHeight="1" x14ac:dyDescent="0.25">
      <c r="A41" s="1">
        <v>41</v>
      </c>
      <c r="B41" s="1" t="s">
        <v>1595</v>
      </c>
      <c r="C41" s="1" t="s">
        <v>1404</v>
      </c>
      <c r="D41" s="1" t="s">
        <v>1542</v>
      </c>
      <c r="E41" s="1" t="s">
        <v>1801</v>
      </c>
      <c r="F41" s="1" t="s">
        <v>1802</v>
      </c>
      <c r="G41" s="1" t="s">
        <v>1803</v>
      </c>
      <c r="H41" s="1" t="s">
        <v>1804</v>
      </c>
      <c r="I41" s="1" t="s">
        <v>1509</v>
      </c>
      <c r="J41" s="1" t="s">
        <v>1509</v>
      </c>
      <c r="K41" s="1" t="s">
        <v>1509</v>
      </c>
      <c r="L41" s="1" t="s">
        <v>1509</v>
      </c>
      <c r="M41" s="1">
        <v>425</v>
      </c>
      <c r="N41" s="1">
        <v>340</v>
      </c>
      <c r="O41" s="1">
        <v>2</v>
      </c>
      <c r="P41" s="1" t="s">
        <v>1317</v>
      </c>
      <c r="Q41" s="1" t="s">
        <v>1187</v>
      </c>
      <c r="R41" s="1" t="s">
        <v>1149</v>
      </c>
      <c r="S41" s="1" t="s">
        <v>1334</v>
      </c>
      <c r="T41" s="1" t="s">
        <v>1399</v>
      </c>
      <c r="U41" s="1" t="s">
        <v>1390</v>
      </c>
      <c r="V41" s="1">
        <v>6</v>
      </c>
    </row>
    <row r="42" spans="1:22" ht="24.75" customHeight="1" x14ac:dyDescent="0.25">
      <c r="A42" s="1">
        <v>42</v>
      </c>
      <c r="B42" s="1" t="s">
        <v>1595</v>
      </c>
      <c r="C42" s="1" t="s">
        <v>1510</v>
      </c>
      <c r="D42" s="1" t="s">
        <v>1805</v>
      </c>
      <c r="E42" s="1" t="s">
        <v>1806</v>
      </c>
      <c r="F42" s="1" t="s">
        <v>1807</v>
      </c>
      <c r="G42" s="1" t="s">
        <v>1808</v>
      </c>
      <c r="H42" s="1" t="s">
        <v>1809</v>
      </c>
      <c r="I42" s="1" t="s">
        <v>1511</v>
      </c>
      <c r="J42" s="1" t="s">
        <v>1511</v>
      </c>
      <c r="K42" s="1" t="s">
        <v>1511</v>
      </c>
      <c r="L42" s="1" t="s">
        <v>1511</v>
      </c>
      <c r="M42" s="1">
        <v>425</v>
      </c>
      <c r="N42" s="1">
        <v>340</v>
      </c>
      <c r="O42" s="1">
        <v>2</v>
      </c>
      <c r="P42" s="1" t="s">
        <v>1317</v>
      </c>
      <c r="Q42" s="1">
        <v>1</v>
      </c>
      <c r="R42" s="1" t="s">
        <v>1149</v>
      </c>
      <c r="S42" s="1" t="s">
        <v>1334</v>
      </c>
      <c r="T42" s="1" t="s">
        <v>1399</v>
      </c>
      <c r="U42" s="1" t="s">
        <v>1390</v>
      </c>
      <c r="V42" s="1">
        <v>6</v>
      </c>
    </row>
    <row r="43" spans="1:22" ht="24.75" customHeight="1" x14ac:dyDescent="0.25">
      <c r="A43" s="1">
        <v>43</v>
      </c>
      <c r="B43" s="1" t="s">
        <v>1595</v>
      </c>
      <c r="C43" s="1" t="s">
        <v>1405</v>
      </c>
      <c r="D43" s="1" t="s">
        <v>1229</v>
      </c>
      <c r="E43" s="1" t="s">
        <v>1810</v>
      </c>
      <c r="F43" s="1" t="s">
        <v>1811</v>
      </c>
      <c r="G43" s="1" t="s">
        <v>1812</v>
      </c>
      <c r="H43" s="1" t="s">
        <v>1813</v>
      </c>
      <c r="I43" s="1" t="s">
        <v>1512</v>
      </c>
      <c r="J43" s="1" t="s">
        <v>1512</v>
      </c>
      <c r="K43" s="1" t="s">
        <v>1512</v>
      </c>
      <c r="L43" s="1" t="s">
        <v>1512</v>
      </c>
      <c r="M43" s="1">
        <v>425</v>
      </c>
      <c r="N43" s="1">
        <v>340</v>
      </c>
      <c r="O43" s="1">
        <v>2</v>
      </c>
      <c r="P43" s="1" t="s">
        <v>1317</v>
      </c>
      <c r="Q43" s="1" t="s">
        <v>1187</v>
      </c>
      <c r="R43" s="1" t="s">
        <v>1149</v>
      </c>
      <c r="S43" s="1" t="s">
        <v>1334</v>
      </c>
      <c r="T43" s="1" t="s">
        <v>1399</v>
      </c>
      <c r="U43" s="1" t="s">
        <v>1390</v>
      </c>
      <c r="V43" s="1">
        <v>6</v>
      </c>
    </row>
    <row r="44" spans="1:22" ht="24.75" customHeight="1" x14ac:dyDescent="0.25">
      <c r="A44" s="1">
        <v>44</v>
      </c>
      <c r="B44" s="1" t="s">
        <v>488</v>
      </c>
      <c r="C44" s="1" t="s">
        <v>1406</v>
      </c>
      <c r="D44" s="1" t="s">
        <v>1230</v>
      </c>
      <c r="E44" s="1" t="s">
        <v>1814</v>
      </c>
      <c r="F44" s="1" t="s">
        <v>1815</v>
      </c>
      <c r="G44" s="1" t="s">
        <v>1816</v>
      </c>
      <c r="H44" s="1" t="s">
        <v>1817</v>
      </c>
      <c r="I44" s="1" t="s">
        <v>1407</v>
      </c>
      <c r="J44" s="1" t="s">
        <v>1407</v>
      </c>
      <c r="K44" s="1" t="s">
        <v>1407</v>
      </c>
      <c r="L44" s="1" t="s">
        <v>1407</v>
      </c>
      <c r="M44" s="1">
        <v>425</v>
      </c>
      <c r="N44" s="1">
        <v>340</v>
      </c>
      <c r="O44" s="1">
        <v>2</v>
      </c>
      <c r="P44" s="1" t="s">
        <v>1317</v>
      </c>
      <c r="Q44" s="1" t="s">
        <v>1187</v>
      </c>
      <c r="R44" s="1" t="s">
        <v>1149</v>
      </c>
      <c r="S44" s="1" t="s">
        <v>1334</v>
      </c>
      <c r="T44" s="1" t="s">
        <v>1399</v>
      </c>
      <c r="U44" s="1" t="s">
        <v>1390</v>
      </c>
      <c r="V44" s="1">
        <v>6</v>
      </c>
    </row>
    <row r="45" spans="1:22" ht="24.75" customHeight="1" x14ac:dyDescent="0.25">
      <c r="A45" s="1">
        <v>45</v>
      </c>
      <c r="B45" s="1" t="s">
        <v>488</v>
      </c>
      <c r="C45" s="1" t="s">
        <v>1408</v>
      </c>
      <c r="D45" s="1" t="s">
        <v>1231</v>
      </c>
      <c r="E45" s="1" t="s">
        <v>1818</v>
      </c>
      <c r="F45" s="1" t="s">
        <v>1819</v>
      </c>
      <c r="G45" s="1" t="s">
        <v>1820</v>
      </c>
      <c r="H45" s="1" t="s">
        <v>1821</v>
      </c>
      <c r="I45" s="1" t="s">
        <v>1409</v>
      </c>
      <c r="J45" s="1" t="s">
        <v>1409</v>
      </c>
      <c r="K45" s="1" t="s">
        <v>1409</v>
      </c>
      <c r="L45" s="1" t="s">
        <v>1409</v>
      </c>
      <c r="M45" s="1">
        <v>425</v>
      </c>
      <c r="N45" s="1">
        <v>340</v>
      </c>
      <c r="O45" s="1">
        <v>2</v>
      </c>
      <c r="P45" s="1" t="s">
        <v>1317</v>
      </c>
      <c r="Q45" s="1" t="s">
        <v>1187</v>
      </c>
      <c r="R45" s="1" t="s">
        <v>1149</v>
      </c>
      <c r="S45" s="1" t="s">
        <v>1334</v>
      </c>
      <c r="T45" s="1" t="s">
        <v>1399</v>
      </c>
      <c r="U45" s="1" t="s">
        <v>1390</v>
      </c>
      <c r="V45" s="1">
        <v>6</v>
      </c>
    </row>
    <row r="46" spans="1:22" ht="24.75" customHeight="1" x14ac:dyDescent="0.25">
      <c r="A46" s="1">
        <v>46</v>
      </c>
      <c r="B46" s="1" t="s">
        <v>151</v>
      </c>
      <c r="C46" s="1" t="s">
        <v>1410</v>
      </c>
      <c r="D46" s="1" t="s">
        <v>1232</v>
      </c>
      <c r="E46" s="1" t="s">
        <v>1822</v>
      </c>
      <c r="F46" s="1" t="s">
        <v>1823</v>
      </c>
      <c r="G46" s="1" t="s">
        <v>1824</v>
      </c>
      <c r="H46" s="1" t="s">
        <v>1825</v>
      </c>
      <c r="I46" s="1" t="s">
        <v>1411</v>
      </c>
      <c r="J46" s="1" t="s">
        <v>1411</v>
      </c>
      <c r="K46" s="1" t="s">
        <v>1411</v>
      </c>
      <c r="L46" s="1" t="s">
        <v>1411</v>
      </c>
      <c r="M46" s="1">
        <v>300</v>
      </c>
      <c r="N46" s="1">
        <v>240</v>
      </c>
      <c r="O46" s="1">
        <v>2</v>
      </c>
      <c r="P46" s="1" t="s">
        <v>1318</v>
      </c>
      <c r="Q46" s="1" t="s">
        <v>1187</v>
      </c>
      <c r="R46" s="1" t="s">
        <v>1148</v>
      </c>
      <c r="S46" s="1" t="s">
        <v>1334</v>
      </c>
      <c r="T46" s="1" t="s">
        <v>1335</v>
      </c>
      <c r="U46" s="1" t="s">
        <v>1390</v>
      </c>
      <c r="V46" s="1">
        <v>6</v>
      </c>
    </row>
    <row r="47" spans="1:22" ht="24.75" customHeight="1" x14ac:dyDescent="0.25">
      <c r="A47" s="1">
        <v>47</v>
      </c>
      <c r="B47" s="1" t="s">
        <v>151</v>
      </c>
      <c r="C47" s="1" t="s">
        <v>1412</v>
      </c>
      <c r="D47" s="1" t="s">
        <v>1826</v>
      </c>
      <c r="E47" s="1" t="s">
        <v>1233</v>
      </c>
      <c r="F47" s="1" t="s">
        <v>1234</v>
      </c>
      <c r="G47" s="1" t="s">
        <v>1235</v>
      </c>
      <c r="H47" s="1" t="s">
        <v>1236</v>
      </c>
      <c r="I47" s="1" t="s">
        <v>1411</v>
      </c>
      <c r="J47" s="1" t="s">
        <v>1411</v>
      </c>
      <c r="K47" s="1" t="s">
        <v>1411</v>
      </c>
      <c r="L47" s="1" t="s">
        <v>1411</v>
      </c>
      <c r="M47" s="1">
        <v>250</v>
      </c>
      <c r="N47" s="1">
        <v>200</v>
      </c>
      <c r="O47" s="1">
        <v>2</v>
      </c>
      <c r="P47" s="1" t="s">
        <v>1318</v>
      </c>
      <c r="Q47" s="1">
        <v>2</v>
      </c>
      <c r="R47" s="1" t="s">
        <v>1148</v>
      </c>
      <c r="S47" s="1" t="s">
        <v>1334</v>
      </c>
      <c r="T47" s="1" t="s">
        <v>1335</v>
      </c>
      <c r="U47" s="1" t="s">
        <v>1359</v>
      </c>
      <c r="V47" s="1">
        <v>3</v>
      </c>
    </row>
    <row r="48" spans="1:22" ht="24.75" customHeight="1" x14ac:dyDescent="0.25">
      <c r="A48" s="1">
        <v>48</v>
      </c>
      <c r="B48" s="1" t="s">
        <v>151</v>
      </c>
      <c r="C48" s="1" t="s">
        <v>1413</v>
      </c>
      <c r="D48" s="1" t="s">
        <v>1827</v>
      </c>
      <c r="E48" s="1" t="s">
        <v>267</v>
      </c>
      <c r="F48" s="1" t="s">
        <v>268</v>
      </c>
      <c r="G48" s="1" t="s">
        <v>269</v>
      </c>
      <c r="H48" s="1" t="s">
        <v>270</v>
      </c>
      <c r="I48" s="1" t="s">
        <v>1411</v>
      </c>
      <c r="J48" s="1" t="s">
        <v>1411</v>
      </c>
      <c r="K48" s="1" t="s">
        <v>1411</v>
      </c>
      <c r="L48" s="1" t="s">
        <v>1411</v>
      </c>
      <c r="M48" s="1">
        <v>250</v>
      </c>
      <c r="N48" s="1">
        <v>200</v>
      </c>
      <c r="O48" s="1">
        <v>2</v>
      </c>
      <c r="P48" s="1" t="s">
        <v>1318</v>
      </c>
      <c r="Q48" s="1">
        <v>2</v>
      </c>
      <c r="R48" s="1" t="s">
        <v>1148</v>
      </c>
      <c r="S48" s="1" t="s">
        <v>1334</v>
      </c>
      <c r="T48" s="1" t="s">
        <v>1335</v>
      </c>
      <c r="U48" s="1" t="s">
        <v>1359</v>
      </c>
      <c r="V48" s="1">
        <v>3</v>
      </c>
    </row>
    <row r="49" spans="1:22" ht="24.75" customHeight="1" x14ac:dyDescent="0.25">
      <c r="A49" s="1">
        <v>49</v>
      </c>
      <c r="B49" s="1" t="s">
        <v>151</v>
      </c>
      <c r="C49" s="1" t="s">
        <v>1414</v>
      </c>
      <c r="D49" s="1" t="s">
        <v>1828</v>
      </c>
      <c r="E49" s="1" t="s">
        <v>1829</v>
      </c>
      <c r="F49" s="1" t="s">
        <v>1830</v>
      </c>
      <c r="G49" s="1" t="s">
        <v>1831</v>
      </c>
      <c r="H49" s="1" t="s">
        <v>1832</v>
      </c>
      <c r="I49" s="1" t="s">
        <v>1415</v>
      </c>
      <c r="J49" s="1" t="s">
        <v>1415</v>
      </c>
      <c r="K49" s="1" t="s">
        <v>1415</v>
      </c>
      <c r="L49" s="1" t="s">
        <v>1415</v>
      </c>
      <c r="M49" s="1">
        <v>250</v>
      </c>
      <c r="N49" s="1">
        <v>200</v>
      </c>
      <c r="O49" s="1">
        <v>2</v>
      </c>
      <c r="P49" s="1" t="s">
        <v>1318</v>
      </c>
      <c r="Q49" s="1">
        <v>2</v>
      </c>
      <c r="R49" s="1" t="s">
        <v>1148</v>
      </c>
      <c r="S49" s="1" t="s">
        <v>1334</v>
      </c>
      <c r="T49" s="1" t="s">
        <v>1335</v>
      </c>
      <c r="U49" s="1" t="s">
        <v>1359</v>
      </c>
      <c r="V49" s="1">
        <v>3</v>
      </c>
    </row>
    <row r="50" spans="1:22" ht="24.75" customHeight="1" x14ac:dyDescent="0.25">
      <c r="A50" s="1">
        <v>50</v>
      </c>
      <c r="B50" s="1" t="s">
        <v>151</v>
      </c>
      <c r="C50" s="1" t="s">
        <v>1416</v>
      </c>
      <c r="D50" s="1" t="s">
        <v>1833</v>
      </c>
      <c r="E50" s="1" t="s">
        <v>152</v>
      </c>
      <c r="F50" s="1" t="s">
        <v>153</v>
      </c>
      <c r="G50" s="1" t="s">
        <v>154</v>
      </c>
      <c r="H50" s="1" t="s">
        <v>155</v>
      </c>
      <c r="I50" s="1" t="s">
        <v>1411</v>
      </c>
      <c r="J50" s="1" t="s">
        <v>1411</v>
      </c>
      <c r="K50" s="1" t="s">
        <v>1411</v>
      </c>
      <c r="L50" s="1" t="s">
        <v>1411</v>
      </c>
      <c r="M50" s="1">
        <v>300</v>
      </c>
      <c r="N50" s="1">
        <v>240</v>
      </c>
      <c r="O50" s="1">
        <v>2</v>
      </c>
      <c r="P50" s="1" t="s">
        <v>1318</v>
      </c>
      <c r="Q50" s="1">
        <v>2</v>
      </c>
      <c r="R50" s="1" t="s">
        <v>1148</v>
      </c>
      <c r="S50" s="1" t="s">
        <v>1334</v>
      </c>
      <c r="T50" s="1" t="s">
        <v>1335</v>
      </c>
      <c r="U50" s="1" t="s">
        <v>1359</v>
      </c>
      <c r="V50" s="1">
        <v>3</v>
      </c>
    </row>
    <row r="51" spans="1:22" ht="24.75" customHeight="1" x14ac:dyDescent="0.25">
      <c r="A51" s="1">
        <v>51</v>
      </c>
      <c r="B51" s="1" t="s">
        <v>151</v>
      </c>
      <c r="C51" s="1" t="s">
        <v>1417</v>
      </c>
      <c r="D51" s="1" t="s">
        <v>1418</v>
      </c>
      <c r="E51" s="1" t="s">
        <v>1834</v>
      </c>
      <c r="F51" s="1" t="s">
        <v>1835</v>
      </c>
      <c r="G51" s="1" t="s">
        <v>1836</v>
      </c>
      <c r="H51" s="1" t="s">
        <v>1837</v>
      </c>
      <c r="I51" s="1" t="s">
        <v>1411</v>
      </c>
      <c r="J51" s="1" t="s">
        <v>1411</v>
      </c>
      <c r="K51" s="1" t="s">
        <v>1411</v>
      </c>
      <c r="L51" s="1" t="s">
        <v>1411</v>
      </c>
      <c r="M51" s="1">
        <v>250</v>
      </c>
      <c r="N51" s="1">
        <v>200</v>
      </c>
      <c r="O51" s="1">
        <v>2</v>
      </c>
      <c r="P51" s="1" t="s">
        <v>1318</v>
      </c>
      <c r="Q51" s="1" t="s">
        <v>1187</v>
      </c>
      <c r="R51" s="1" t="s">
        <v>1148</v>
      </c>
      <c r="S51" s="1" t="s">
        <v>1334</v>
      </c>
      <c r="T51" s="1" t="s">
        <v>1335</v>
      </c>
      <c r="U51" s="1" t="s">
        <v>1359</v>
      </c>
      <c r="V51" s="1">
        <v>3</v>
      </c>
    </row>
    <row r="52" spans="1:22" ht="24.75" customHeight="1" x14ac:dyDescent="0.25">
      <c r="A52" s="1">
        <v>52</v>
      </c>
      <c r="B52" s="1" t="s">
        <v>151</v>
      </c>
      <c r="C52" s="1" t="s">
        <v>1419</v>
      </c>
      <c r="D52" s="1" t="s">
        <v>1420</v>
      </c>
      <c r="E52" s="1" t="s">
        <v>1838</v>
      </c>
      <c r="F52" s="1" t="s">
        <v>1839</v>
      </c>
      <c r="G52" s="1" t="s">
        <v>1840</v>
      </c>
      <c r="H52" s="1" t="s">
        <v>1841</v>
      </c>
      <c r="I52" s="1" t="s">
        <v>1411</v>
      </c>
      <c r="J52" s="1" t="s">
        <v>1411</v>
      </c>
      <c r="K52" s="1" t="s">
        <v>1411</v>
      </c>
      <c r="L52" s="1" t="s">
        <v>1411</v>
      </c>
      <c r="M52" s="1">
        <v>250</v>
      </c>
      <c r="N52" s="1">
        <v>200</v>
      </c>
      <c r="O52" s="1">
        <v>2</v>
      </c>
      <c r="P52" s="1" t="s">
        <v>1318</v>
      </c>
      <c r="Q52" s="1" t="s">
        <v>1187</v>
      </c>
      <c r="R52" s="1" t="s">
        <v>1148</v>
      </c>
      <c r="S52" s="1" t="s">
        <v>1334</v>
      </c>
      <c r="T52" s="1" t="s">
        <v>1335</v>
      </c>
      <c r="U52" s="1" t="s">
        <v>1359</v>
      </c>
      <c r="V52" s="1">
        <v>3</v>
      </c>
    </row>
    <row r="53" spans="1:22" ht="24.75" customHeight="1" x14ac:dyDescent="0.25">
      <c r="A53" s="1">
        <v>53</v>
      </c>
      <c r="B53" s="1" t="s">
        <v>151</v>
      </c>
      <c r="C53" s="1" t="s">
        <v>1558</v>
      </c>
      <c r="D53" s="1" t="s">
        <v>1842</v>
      </c>
      <c r="E53" s="1" t="s">
        <v>308</v>
      </c>
      <c r="F53" s="1" t="s">
        <v>309</v>
      </c>
      <c r="G53" s="1" t="s">
        <v>271</v>
      </c>
      <c r="H53" s="1" t="s">
        <v>272</v>
      </c>
      <c r="I53" s="1" t="s">
        <v>1421</v>
      </c>
      <c r="J53" s="1" t="s">
        <v>1421</v>
      </c>
      <c r="K53" s="1" t="s">
        <v>1421</v>
      </c>
      <c r="L53" s="1" t="s">
        <v>1421</v>
      </c>
      <c r="M53" s="1">
        <v>325</v>
      </c>
      <c r="N53" s="1">
        <v>260</v>
      </c>
      <c r="O53" s="1">
        <v>1</v>
      </c>
      <c r="P53" s="1" t="s">
        <v>1318</v>
      </c>
      <c r="Q53" s="1">
        <v>1</v>
      </c>
      <c r="R53" s="1" t="s">
        <v>1148</v>
      </c>
      <c r="S53" s="1" t="s">
        <v>1334</v>
      </c>
      <c r="T53" s="1" t="s">
        <v>1335</v>
      </c>
      <c r="U53" s="1" t="s">
        <v>1336</v>
      </c>
      <c r="V53" s="1">
        <v>2</v>
      </c>
    </row>
    <row r="54" spans="1:22" ht="24.75" customHeight="1" x14ac:dyDescent="0.25">
      <c r="A54" s="1">
        <v>54</v>
      </c>
      <c r="B54" s="1" t="s">
        <v>151</v>
      </c>
      <c r="C54" s="1" t="s">
        <v>1422</v>
      </c>
      <c r="D54" s="1" t="s">
        <v>1843</v>
      </c>
      <c r="E54" s="1" t="s">
        <v>310</v>
      </c>
      <c r="F54" s="1" t="s">
        <v>311</v>
      </c>
      <c r="G54" s="1" t="s">
        <v>273</v>
      </c>
      <c r="H54" s="1" t="s">
        <v>274</v>
      </c>
      <c r="I54" s="1" t="s">
        <v>1421</v>
      </c>
      <c r="J54" s="1" t="s">
        <v>1421</v>
      </c>
      <c r="K54" s="1" t="s">
        <v>1421</v>
      </c>
      <c r="L54" s="1" t="s">
        <v>1421</v>
      </c>
      <c r="M54" s="1">
        <v>325</v>
      </c>
      <c r="N54" s="1">
        <v>260</v>
      </c>
      <c r="O54" s="1">
        <v>1</v>
      </c>
      <c r="P54" s="1" t="s">
        <v>1318</v>
      </c>
      <c r="Q54" s="1">
        <v>2</v>
      </c>
      <c r="R54" s="1" t="s">
        <v>1148</v>
      </c>
      <c r="S54" s="1" t="s">
        <v>1334</v>
      </c>
      <c r="T54" s="1" t="s">
        <v>1335</v>
      </c>
      <c r="U54" s="1" t="s">
        <v>1336</v>
      </c>
      <c r="V54" s="1">
        <v>3</v>
      </c>
    </row>
    <row r="55" spans="1:22" ht="24.75" customHeight="1" x14ac:dyDescent="0.25">
      <c r="A55" s="1">
        <v>55</v>
      </c>
      <c r="B55" s="1" t="s">
        <v>151</v>
      </c>
      <c r="C55" s="1" t="s">
        <v>1423</v>
      </c>
      <c r="D55" s="1" t="s">
        <v>1844</v>
      </c>
      <c r="E55" s="1" t="s">
        <v>1424</v>
      </c>
      <c r="F55" s="1" t="s">
        <v>1425</v>
      </c>
      <c r="G55" s="1" t="s">
        <v>1426</v>
      </c>
      <c r="H55" s="1" t="s">
        <v>1427</v>
      </c>
      <c r="I55" s="1" t="s">
        <v>1428</v>
      </c>
      <c r="J55" s="1" t="s">
        <v>1428</v>
      </c>
      <c r="K55" s="1" t="s">
        <v>1428</v>
      </c>
      <c r="L55" s="1" t="s">
        <v>1428</v>
      </c>
      <c r="M55" s="1">
        <v>325</v>
      </c>
      <c r="N55" s="1">
        <v>260</v>
      </c>
      <c r="O55" s="1">
        <v>1</v>
      </c>
      <c r="P55" s="1" t="s">
        <v>1318</v>
      </c>
      <c r="Q55" s="1">
        <v>1</v>
      </c>
      <c r="R55" s="1" t="s">
        <v>1148</v>
      </c>
      <c r="S55" s="1" t="s">
        <v>1334</v>
      </c>
      <c r="T55" s="1" t="s">
        <v>1335</v>
      </c>
      <c r="U55" s="1" t="s">
        <v>1336</v>
      </c>
      <c r="V55" s="1">
        <v>2</v>
      </c>
    </row>
    <row r="56" spans="1:22" ht="24.75" customHeight="1" x14ac:dyDescent="0.25">
      <c r="A56" s="1">
        <v>56</v>
      </c>
      <c r="B56" s="1" t="s">
        <v>151</v>
      </c>
      <c r="C56" s="1" t="s">
        <v>1429</v>
      </c>
      <c r="D56" s="1" t="s">
        <v>1430</v>
      </c>
      <c r="E56" s="1" t="s">
        <v>1845</v>
      </c>
      <c r="F56" s="1" t="s">
        <v>1846</v>
      </c>
      <c r="G56" s="1" t="s">
        <v>1847</v>
      </c>
      <c r="H56" s="1" t="s">
        <v>1848</v>
      </c>
      <c r="I56" s="1" t="s">
        <v>1431</v>
      </c>
      <c r="J56" s="1" t="s">
        <v>1431</v>
      </c>
      <c r="K56" s="1" t="s">
        <v>1431</v>
      </c>
      <c r="L56" s="1" t="s">
        <v>1431</v>
      </c>
      <c r="M56" s="1">
        <v>325</v>
      </c>
      <c r="N56" s="1">
        <v>260</v>
      </c>
      <c r="O56" s="1">
        <v>1</v>
      </c>
      <c r="P56" s="1" t="s">
        <v>1318</v>
      </c>
      <c r="Q56" s="1" t="s">
        <v>1187</v>
      </c>
      <c r="R56" s="1" t="s">
        <v>1148</v>
      </c>
      <c r="S56" s="1" t="s">
        <v>1334</v>
      </c>
      <c r="T56" s="1" t="s">
        <v>1335</v>
      </c>
      <c r="U56" s="1" t="s">
        <v>1336</v>
      </c>
      <c r="V56" s="1">
        <v>3</v>
      </c>
    </row>
    <row r="57" spans="1:22" ht="24.75" customHeight="1" x14ac:dyDescent="0.25">
      <c r="A57" s="1">
        <v>57</v>
      </c>
      <c r="B57" s="1" t="s">
        <v>151</v>
      </c>
      <c r="C57" s="1" t="s">
        <v>1432</v>
      </c>
      <c r="D57" s="1" t="s">
        <v>1849</v>
      </c>
      <c r="E57" s="1" t="s">
        <v>1433</v>
      </c>
      <c r="F57" s="1" t="s">
        <v>1434</v>
      </c>
      <c r="G57" s="1" t="s">
        <v>1435</v>
      </c>
      <c r="H57" s="1" t="s">
        <v>1436</v>
      </c>
      <c r="I57" s="1" t="s">
        <v>1437</v>
      </c>
      <c r="J57" s="1" t="s">
        <v>1437</v>
      </c>
      <c r="K57" s="1" t="s">
        <v>1437</v>
      </c>
      <c r="L57" s="1" t="s">
        <v>1437</v>
      </c>
      <c r="M57" s="1">
        <v>325</v>
      </c>
      <c r="N57" s="1">
        <v>260</v>
      </c>
      <c r="O57" s="1">
        <v>4</v>
      </c>
      <c r="P57" s="1" t="s">
        <v>1318</v>
      </c>
      <c r="Q57" s="1">
        <v>2</v>
      </c>
      <c r="R57" s="1" t="s">
        <v>1148</v>
      </c>
      <c r="S57" s="1" t="s">
        <v>1334</v>
      </c>
      <c r="T57" s="1" t="s">
        <v>1335</v>
      </c>
      <c r="U57" s="1" t="s">
        <v>1359</v>
      </c>
      <c r="V57" s="1">
        <v>3</v>
      </c>
    </row>
    <row r="58" spans="1:22" ht="24.75" customHeight="1" x14ac:dyDescent="0.25">
      <c r="A58" s="1">
        <v>58</v>
      </c>
      <c r="B58" s="1" t="s">
        <v>151</v>
      </c>
      <c r="C58" s="1" t="s">
        <v>1438</v>
      </c>
      <c r="D58" s="1" t="s">
        <v>1850</v>
      </c>
      <c r="E58" s="1" t="s">
        <v>1851</v>
      </c>
      <c r="F58" s="1" t="s">
        <v>1852</v>
      </c>
      <c r="G58" s="1" t="s">
        <v>1853</v>
      </c>
      <c r="H58" s="1" t="s">
        <v>1854</v>
      </c>
      <c r="I58" s="1" t="s">
        <v>1437</v>
      </c>
      <c r="J58" s="1" t="s">
        <v>1437</v>
      </c>
      <c r="K58" s="1" t="s">
        <v>1437</v>
      </c>
      <c r="L58" s="1" t="s">
        <v>1437</v>
      </c>
      <c r="M58" s="1">
        <v>475</v>
      </c>
      <c r="N58" s="1">
        <v>380</v>
      </c>
      <c r="O58" s="1">
        <v>4</v>
      </c>
      <c r="P58" s="1" t="s">
        <v>1318</v>
      </c>
      <c r="Q58" s="1">
        <v>2</v>
      </c>
      <c r="R58" s="1" t="s">
        <v>1148</v>
      </c>
      <c r="S58" s="1" t="s">
        <v>1334</v>
      </c>
      <c r="T58" s="1" t="s">
        <v>1335</v>
      </c>
      <c r="U58" s="1" t="s">
        <v>1359</v>
      </c>
      <c r="V58" s="1">
        <v>3</v>
      </c>
    </row>
    <row r="59" spans="1:22" ht="24.75" customHeight="1" x14ac:dyDescent="0.25">
      <c r="A59" s="1">
        <v>59</v>
      </c>
      <c r="B59" s="1" t="s">
        <v>151</v>
      </c>
      <c r="C59" s="1" t="s">
        <v>1549</v>
      </c>
      <c r="D59" s="1" t="s">
        <v>1855</v>
      </c>
      <c r="E59" s="1" t="s">
        <v>1856</v>
      </c>
      <c r="F59" s="1" t="s">
        <v>1857</v>
      </c>
      <c r="G59" s="1" t="s">
        <v>1858</v>
      </c>
      <c r="H59" s="1" t="s">
        <v>1859</v>
      </c>
      <c r="I59" s="1" t="s">
        <v>1550</v>
      </c>
      <c r="J59" s="1" t="s">
        <v>1550</v>
      </c>
      <c r="K59" s="1" t="s">
        <v>1550</v>
      </c>
      <c r="L59" s="1" t="s">
        <v>1550</v>
      </c>
      <c r="M59" s="1">
        <v>325</v>
      </c>
      <c r="N59" s="1">
        <v>260</v>
      </c>
      <c r="O59" s="1">
        <v>4</v>
      </c>
      <c r="P59" s="1" t="s">
        <v>1318</v>
      </c>
      <c r="Q59" s="1">
        <v>2</v>
      </c>
      <c r="R59" s="1" t="s">
        <v>1148</v>
      </c>
      <c r="S59" s="1" t="s">
        <v>1334</v>
      </c>
      <c r="T59" s="1" t="s">
        <v>1335</v>
      </c>
      <c r="U59" s="1" t="s">
        <v>1359</v>
      </c>
      <c r="V59" s="1">
        <v>3</v>
      </c>
    </row>
    <row r="60" spans="1:22" ht="24.75" customHeight="1" x14ac:dyDescent="0.25">
      <c r="A60" s="1">
        <v>60</v>
      </c>
      <c r="B60" s="1" t="s">
        <v>151</v>
      </c>
      <c r="C60" s="1" t="s">
        <v>1439</v>
      </c>
      <c r="D60" s="1" t="s">
        <v>1860</v>
      </c>
      <c r="E60" s="1" t="s">
        <v>156</v>
      </c>
      <c r="F60" s="1" t="s">
        <v>157</v>
      </c>
      <c r="G60" s="1" t="s">
        <v>275</v>
      </c>
      <c r="H60" s="1" t="s">
        <v>158</v>
      </c>
      <c r="I60" s="1" t="s">
        <v>1437</v>
      </c>
      <c r="J60" s="1" t="s">
        <v>1437</v>
      </c>
      <c r="K60" s="1" t="s">
        <v>1437</v>
      </c>
      <c r="L60" s="1" t="s">
        <v>1437</v>
      </c>
      <c r="M60" s="1">
        <v>325</v>
      </c>
      <c r="N60" s="1">
        <v>260</v>
      </c>
      <c r="O60" s="1">
        <v>4</v>
      </c>
      <c r="P60" s="1" t="s">
        <v>1318</v>
      </c>
      <c r="Q60" s="1">
        <v>1</v>
      </c>
      <c r="R60" s="1" t="s">
        <v>1148</v>
      </c>
      <c r="S60" s="1" t="s">
        <v>1334</v>
      </c>
      <c r="T60" s="1" t="s">
        <v>1335</v>
      </c>
      <c r="U60" s="1" t="s">
        <v>1336</v>
      </c>
      <c r="V60" s="1">
        <v>4</v>
      </c>
    </row>
    <row r="61" spans="1:22" ht="24.75" customHeight="1" x14ac:dyDescent="0.25">
      <c r="A61" s="1">
        <v>61</v>
      </c>
      <c r="B61" s="1" t="s">
        <v>151</v>
      </c>
      <c r="C61" s="1" t="s">
        <v>1567</v>
      </c>
      <c r="D61" s="1" t="s">
        <v>1568</v>
      </c>
      <c r="E61" s="1" t="s">
        <v>1861</v>
      </c>
      <c r="F61" s="1" t="s">
        <v>1862</v>
      </c>
      <c r="G61" s="1" t="s">
        <v>1863</v>
      </c>
      <c r="H61" s="1" t="s">
        <v>1864</v>
      </c>
      <c r="I61" s="1" t="s">
        <v>1550</v>
      </c>
      <c r="J61" s="1" t="s">
        <v>1550</v>
      </c>
      <c r="K61" s="1" t="s">
        <v>1550</v>
      </c>
      <c r="L61" s="1" t="s">
        <v>1550</v>
      </c>
      <c r="M61" s="1">
        <v>325</v>
      </c>
      <c r="N61" s="1">
        <v>260</v>
      </c>
      <c r="O61" s="1">
        <v>5</v>
      </c>
      <c r="P61" s="1" t="s">
        <v>1318</v>
      </c>
      <c r="Q61" s="1" t="s">
        <v>1187</v>
      </c>
      <c r="R61" s="1" t="s">
        <v>1148</v>
      </c>
      <c r="S61" s="1" t="s">
        <v>1334</v>
      </c>
      <c r="T61" s="1" t="s">
        <v>1335</v>
      </c>
      <c r="U61" s="1" t="s">
        <v>1336</v>
      </c>
      <c r="V61" s="1">
        <v>4</v>
      </c>
    </row>
    <row r="62" spans="1:22" ht="24.75" customHeight="1" x14ac:dyDescent="0.25">
      <c r="A62" s="1">
        <v>62</v>
      </c>
      <c r="B62" s="1" t="s">
        <v>151</v>
      </c>
      <c r="C62" s="1" t="s">
        <v>1440</v>
      </c>
      <c r="D62" s="1" t="s">
        <v>1865</v>
      </c>
      <c r="E62" s="1" t="s">
        <v>1866</v>
      </c>
      <c r="F62" s="1" t="s">
        <v>1867</v>
      </c>
      <c r="G62" s="1" t="s">
        <v>1868</v>
      </c>
      <c r="H62" s="1" t="s">
        <v>1869</v>
      </c>
      <c r="I62" s="1" t="s">
        <v>1437</v>
      </c>
      <c r="J62" s="1" t="s">
        <v>1437</v>
      </c>
      <c r="K62" s="1" t="s">
        <v>1437</v>
      </c>
      <c r="L62" s="1" t="s">
        <v>1437</v>
      </c>
      <c r="M62" s="1">
        <v>325</v>
      </c>
      <c r="N62" s="1">
        <v>260</v>
      </c>
      <c r="O62" s="1">
        <v>4</v>
      </c>
      <c r="P62" s="1" t="s">
        <v>1318</v>
      </c>
      <c r="Q62" s="1">
        <v>2</v>
      </c>
      <c r="R62" s="1" t="s">
        <v>1148</v>
      </c>
      <c r="S62" s="1" t="s">
        <v>1334</v>
      </c>
      <c r="T62" s="1" t="s">
        <v>1335</v>
      </c>
      <c r="U62" s="1" t="s">
        <v>1390</v>
      </c>
      <c r="V62" s="1">
        <v>6</v>
      </c>
    </row>
    <row r="63" spans="1:22" ht="24.75" customHeight="1" x14ac:dyDescent="0.25">
      <c r="A63" s="1">
        <v>63</v>
      </c>
      <c r="B63" s="1" t="s">
        <v>151</v>
      </c>
      <c r="C63" s="1" t="s">
        <v>1441</v>
      </c>
      <c r="D63" s="1" t="s">
        <v>1237</v>
      </c>
      <c r="E63" s="1" t="s">
        <v>1870</v>
      </c>
      <c r="F63" s="1" t="s">
        <v>1871</v>
      </c>
      <c r="G63" s="1" t="s">
        <v>1872</v>
      </c>
      <c r="H63" s="1" t="s">
        <v>1873</v>
      </c>
      <c r="I63" s="1" t="s">
        <v>1437</v>
      </c>
      <c r="J63" s="1" t="s">
        <v>1437</v>
      </c>
      <c r="K63" s="1" t="s">
        <v>1437</v>
      </c>
      <c r="L63" s="1" t="s">
        <v>1437</v>
      </c>
      <c r="M63" s="1">
        <v>375</v>
      </c>
      <c r="N63" s="1">
        <v>300</v>
      </c>
      <c r="O63" s="1">
        <v>3</v>
      </c>
      <c r="P63" s="1" t="s">
        <v>1318</v>
      </c>
      <c r="Q63" s="1" t="s">
        <v>1187</v>
      </c>
      <c r="R63" s="1" t="s">
        <v>1148</v>
      </c>
      <c r="S63" s="1" t="s">
        <v>1334</v>
      </c>
      <c r="T63" s="1" t="s">
        <v>1335</v>
      </c>
      <c r="U63" s="1" t="s">
        <v>1359</v>
      </c>
      <c r="V63" s="1">
        <v>3</v>
      </c>
    </row>
    <row r="64" spans="1:22" ht="24.75" customHeight="1" x14ac:dyDescent="0.25">
      <c r="A64" s="1">
        <v>64</v>
      </c>
      <c r="B64" s="1" t="s">
        <v>151</v>
      </c>
      <c r="C64" s="1" t="s">
        <v>1442</v>
      </c>
      <c r="D64" s="1" t="s">
        <v>1238</v>
      </c>
      <c r="E64" s="1" t="s">
        <v>1874</v>
      </c>
      <c r="F64" s="1" t="s">
        <v>1875</v>
      </c>
      <c r="G64" s="1" t="s">
        <v>1876</v>
      </c>
      <c r="H64" s="1" t="s">
        <v>1877</v>
      </c>
      <c r="I64" s="1" t="s">
        <v>1437</v>
      </c>
      <c r="J64" s="1" t="s">
        <v>1437</v>
      </c>
      <c r="K64" s="1" t="s">
        <v>1437</v>
      </c>
      <c r="L64" s="1" t="s">
        <v>1437</v>
      </c>
      <c r="M64" s="1">
        <v>375</v>
      </c>
      <c r="N64" s="1">
        <v>300</v>
      </c>
      <c r="O64" s="1">
        <v>1</v>
      </c>
      <c r="P64" s="1" t="s">
        <v>1318</v>
      </c>
      <c r="Q64" s="1" t="s">
        <v>1187</v>
      </c>
      <c r="R64" s="1" t="s">
        <v>1148</v>
      </c>
      <c r="S64" s="1" t="s">
        <v>1334</v>
      </c>
      <c r="T64" s="1" t="s">
        <v>1335</v>
      </c>
      <c r="U64" s="1" t="s">
        <v>1359</v>
      </c>
      <c r="V64" s="1">
        <v>3</v>
      </c>
    </row>
    <row r="65" spans="1:22" ht="24.75" customHeight="1" x14ac:dyDescent="0.25">
      <c r="A65" s="1">
        <v>65</v>
      </c>
      <c r="B65" s="1" t="s">
        <v>151</v>
      </c>
      <c r="C65" s="1" t="s">
        <v>1443</v>
      </c>
      <c r="D65" s="1" t="s">
        <v>1239</v>
      </c>
      <c r="E65" s="1" t="s">
        <v>1878</v>
      </c>
      <c r="F65" s="1" t="s">
        <v>1879</v>
      </c>
      <c r="G65" s="1" t="s">
        <v>1880</v>
      </c>
      <c r="H65" s="1" t="s">
        <v>1881</v>
      </c>
      <c r="I65" s="1" t="s">
        <v>1437</v>
      </c>
      <c r="J65" s="1" t="s">
        <v>1437</v>
      </c>
      <c r="K65" s="1" t="s">
        <v>1437</v>
      </c>
      <c r="L65" s="1" t="s">
        <v>1437</v>
      </c>
      <c r="M65" s="1">
        <v>375</v>
      </c>
      <c r="N65" s="1">
        <v>300</v>
      </c>
      <c r="O65" s="1">
        <v>5</v>
      </c>
      <c r="P65" s="1" t="s">
        <v>1318</v>
      </c>
      <c r="Q65" s="1" t="s">
        <v>1187</v>
      </c>
      <c r="R65" s="1" t="s">
        <v>1148</v>
      </c>
      <c r="S65" s="1" t="s">
        <v>1334</v>
      </c>
      <c r="T65" s="1" t="s">
        <v>1335</v>
      </c>
      <c r="U65" s="1" t="s">
        <v>1359</v>
      </c>
      <c r="V65" s="1">
        <v>3</v>
      </c>
    </row>
    <row r="66" spans="1:22" ht="24.75" customHeight="1" x14ac:dyDescent="0.25">
      <c r="A66" s="1">
        <v>66</v>
      </c>
      <c r="B66" s="1" t="s">
        <v>151</v>
      </c>
      <c r="C66" s="1" t="s">
        <v>1444</v>
      </c>
      <c r="D66" s="1" t="s">
        <v>1240</v>
      </c>
      <c r="E66" s="1" t="s">
        <v>1882</v>
      </c>
      <c r="F66" s="1" t="s">
        <v>1883</v>
      </c>
      <c r="G66" s="1" t="s">
        <v>1884</v>
      </c>
      <c r="H66" s="1" t="s">
        <v>1885</v>
      </c>
      <c r="I66" s="1" t="s">
        <v>1437</v>
      </c>
      <c r="J66" s="1" t="s">
        <v>1437</v>
      </c>
      <c r="K66" s="1" t="s">
        <v>1437</v>
      </c>
      <c r="L66" s="1" t="s">
        <v>1437</v>
      </c>
      <c r="M66" s="1">
        <v>375</v>
      </c>
      <c r="N66" s="1">
        <v>300</v>
      </c>
      <c r="O66" s="1">
        <v>2</v>
      </c>
      <c r="P66" s="1" t="s">
        <v>1317</v>
      </c>
      <c r="Q66" s="1" t="s">
        <v>1187</v>
      </c>
      <c r="R66" s="1" t="s">
        <v>1148</v>
      </c>
      <c r="S66" s="1" t="s">
        <v>1334</v>
      </c>
      <c r="T66" s="1" t="s">
        <v>1335</v>
      </c>
      <c r="U66" s="1" t="s">
        <v>1359</v>
      </c>
      <c r="V66" s="1">
        <v>3</v>
      </c>
    </row>
    <row r="67" spans="1:22" ht="24.75" customHeight="1" x14ac:dyDescent="0.25">
      <c r="A67" s="1">
        <v>67</v>
      </c>
      <c r="B67" s="1" t="s">
        <v>151</v>
      </c>
      <c r="C67" s="1" t="s">
        <v>1445</v>
      </c>
      <c r="D67" s="1" t="s">
        <v>1886</v>
      </c>
      <c r="E67" s="1" t="s">
        <v>1241</v>
      </c>
      <c r="F67" s="1" t="s">
        <v>1242</v>
      </c>
      <c r="G67" s="1" t="s">
        <v>1243</v>
      </c>
      <c r="H67" s="1" t="s">
        <v>1244</v>
      </c>
      <c r="I67" s="1" t="s">
        <v>1446</v>
      </c>
      <c r="J67" s="1" t="s">
        <v>1446</v>
      </c>
      <c r="K67" s="1" t="s">
        <v>1446</v>
      </c>
      <c r="L67" s="1" t="s">
        <v>1446</v>
      </c>
      <c r="M67" s="1">
        <v>425</v>
      </c>
      <c r="N67" s="1">
        <v>340</v>
      </c>
      <c r="O67" s="1">
        <v>1</v>
      </c>
      <c r="P67" s="1" t="s">
        <v>1317</v>
      </c>
      <c r="Q67" s="1">
        <v>1</v>
      </c>
      <c r="R67" s="1" t="s">
        <v>1148</v>
      </c>
      <c r="S67" s="1" t="s">
        <v>1334</v>
      </c>
      <c r="T67" s="1" t="s">
        <v>1335</v>
      </c>
      <c r="U67" s="1" t="s">
        <v>1390</v>
      </c>
      <c r="V67" s="1">
        <v>6</v>
      </c>
    </row>
    <row r="68" spans="1:22" ht="24.75" customHeight="1" x14ac:dyDescent="0.25">
      <c r="A68" s="1">
        <v>68</v>
      </c>
      <c r="B68" s="1" t="s">
        <v>151</v>
      </c>
      <c r="C68" s="1" t="s">
        <v>1447</v>
      </c>
      <c r="D68" s="1" t="s">
        <v>1245</v>
      </c>
      <c r="E68" s="1" t="s">
        <v>1887</v>
      </c>
      <c r="F68" s="1" t="s">
        <v>1888</v>
      </c>
      <c r="G68" s="1" t="s">
        <v>1889</v>
      </c>
      <c r="H68" s="1" t="s">
        <v>1890</v>
      </c>
      <c r="I68" s="1" t="s">
        <v>1448</v>
      </c>
      <c r="J68" s="1" t="s">
        <v>1448</v>
      </c>
      <c r="K68" s="1" t="s">
        <v>1448</v>
      </c>
      <c r="L68" s="1" t="s">
        <v>1448</v>
      </c>
      <c r="M68" s="1">
        <v>425</v>
      </c>
      <c r="N68" s="1">
        <v>340</v>
      </c>
      <c r="O68" s="1">
        <v>1</v>
      </c>
      <c r="P68" s="1" t="s">
        <v>1317</v>
      </c>
      <c r="Q68" s="1" t="s">
        <v>1187</v>
      </c>
      <c r="R68" s="1" t="s">
        <v>1148</v>
      </c>
      <c r="S68" s="1" t="s">
        <v>1334</v>
      </c>
      <c r="T68" s="1" t="s">
        <v>1335</v>
      </c>
      <c r="U68" s="1" t="s">
        <v>1359</v>
      </c>
      <c r="V68" s="1">
        <v>3</v>
      </c>
    </row>
    <row r="69" spans="1:22" ht="24.75" customHeight="1" x14ac:dyDescent="0.25">
      <c r="A69" s="1">
        <v>69</v>
      </c>
      <c r="B69" s="1" t="s">
        <v>151</v>
      </c>
      <c r="C69" s="1" t="s">
        <v>1449</v>
      </c>
      <c r="D69" s="1" t="s">
        <v>1891</v>
      </c>
      <c r="E69" s="1" t="s">
        <v>159</v>
      </c>
      <c r="F69" s="1" t="s">
        <v>160</v>
      </c>
      <c r="G69" s="1" t="s">
        <v>161</v>
      </c>
      <c r="H69" s="1" t="s">
        <v>162</v>
      </c>
      <c r="I69" s="1" t="s">
        <v>1450</v>
      </c>
      <c r="J69" s="1" t="s">
        <v>1450</v>
      </c>
      <c r="K69" s="1" t="s">
        <v>1450</v>
      </c>
      <c r="L69" s="1" t="s">
        <v>1450</v>
      </c>
      <c r="M69" s="1">
        <v>375</v>
      </c>
      <c r="N69" s="1">
        <v>300</v>
      </c>
      <c r="O69" s="1">
        <v>4</v>
      </c>
      <c r="P69" s="1" t="s">
        <v>1318</v>
      </c>
      <c r="Q69" s="1">
        <v>2</v>
      </c>
      <c r="R69" s="1" t="s">
        <v>1148</v>
      </c>
      <c r="S69" s="1" t="s">
        <v>1334</v>
      </c>
      <c r="T69" s="1" t="s">
        <v>1335</v>
      </c>
      <c r="U69" s="1" t="s">
        <v>1359</v>
      </c>
      <c r="V69" s="1">
        <v>3</v>
      </c>
    </row>
    <row r="70" spans="1:22" ht="24.75" customHeight="1" x14ac:dyDescent="0.25">
      <c r="A70" s="1">
        <v>70</v>
      </c>
      <c r="B70" s="1" t="s">
        <v>151</v>
      </c>
      <c r="C70" s="1" t="s">
        <v>1451</v>
      </c>
      <c r="D70" s="1" t="s">
        <v>1246</v>
      </c>
      <c r="E70" s="1" t="s">
        <v>1892</v>
      </c>
      <c r="F70" s="1" t="s">
        <v>1893</v>
      </c>
      <c r="G70" s="1" t="s">
        <v>1894</v>
      </c>
      <c r="H70" s="1" t="s">
        <v>1895</v>
      </c>
      <c r="I70" s="1" t="s">
        <v>1452</v>
      </c>
      <c r="J70" s="1" t="s">
        <v>1452</v>
      </c>
      <c r="K70" s="1" t="s">
        <v>1452</v>
      </c>
      <c r="L70" s="1" t="s">
        <v>1452</v>
      </c>
      <c r="M70" s="1">
        <v>425</v>
      </c>
      <c r="N70" s="1">
        <v>340</v>
      </c>
      <c r="O70" s="1">
        <v>4</v>
      </c>
      <c r="P70" s="1" t="s">
        <v>1317</v>
      </c>
      <c r="Q70" s="1" t="s">
        <v>1187</v>
      </c>
      <c r="R70" s="1" t="s">
        <v>1148</v>
      </c>
      <c r="S70" s="1" t="s">
        <v>1334</v>
      </c>
      <c r="T70" s="1" t="s">
        <v>1335</v>
      </c>
      <c r="U70" s="1" t="s">
        <v>1359</v>
      </c>
      <c r="V70" s="1">
        <v>3</v>
      </c>
    </row>
    <row r="71" spans="1:22" ht="24.75" customHeight="1" x14ac:dyDescent="0.25">
      <c r="A71" s="1">
        <v>71</v>
      </c>
      <c r="B71" s="1" t="s">
        <v>151</v>
      </c>
      <c r="C71" s="1" t="s">
        <v>1453</v>
      </c>
      <c r="D71" s="1" t="s">
        <v>1896</v>
      </c>
      <c r="E71" s="1" t="s">
        <v>1247</v>
      </c>
      <c r="F71" s="1" t="s">
        <v>1248</v>
      </c>
      <c r="G71" s="1" t="s">
        <v>1249</v>
      </c>
      <c r="H71" s="1" t="s">
        <v>1250</v>
      </c>
      <c r="I71" s="1" t="s">
        <v>1454</v>
      </c>
      <c r="J71" s="1" t="s">
        <v>1454</v>
      </c>
      <c r="K71" s="1" t="s">
        <v>1454</v>
      </c>
      <c r="L71" s="1" t="s">
        <v>1454</v>
      </c>
      <c r="M71" s="1">
        <v>375</v>
      </c>
      <c r="N71" s="1">
        <v>300</v>
      </c>
      <c r="O71" s="1">
        <v>10</v>
      </c>
      <c r="P71" s="1" t="s">
        <v>1317</v>
      </c>
      <c r="Q71" s="1">
        <v>2</v>
      </c>
      <c r="R71" s="1" t="s">
        <v>1148</v>
      </c>
      <c r="S71" s="1" t="s">
        <v>1334</v>
      </c>
      <c r="T71" s="1" t="s">
        <v>1455</v>
      </c>
      <c r="U71" s="1" t="s">
        <v>1390</v>
      </c>
      <c r="V71" s="1">
        <v>3</v>
      </c>
    </row>
    <row r="72" spans="1:22" ht="24.75" customHeight="1" x14ac:dyDescent="0.25">
      <c r="A72" s="1">
        <v>72</v>
      </c>
      <c r="B72" s="1" t="s">
        <v>151</v>
      </c>
      <c r="C72" s="1" t="s">
        <v>1456</v>
      </c>
      <c r="D72" s="1" t="s">
        <v>1251</v>
      </c>
      <c r="E72" s="1" t="s">
        <v>1897</v>
      </c>
      <c r="F72" s="1" t="s">
        <v>1898</v>
      </c>
      <c r="G72" s="1" t="s">
        <v>1899</v>
      </c>
      <c r="H72" s="1" t="s">
        <v>1900</v>
      </c>
      <c r="I72" s="1" t="s">
        <v>1457</v>
      </c>
      <c r="J72" s="1" t="s">
        <v>1457</v>
      </c>
      <c r="K72" s="1" t="s">
        <v>1457</v>
      </c>
      <c r="L72" s="1" t="s">
        <v>1457</v>
      </c>
      <c r="M72" s="1">
        <v>425</v>
      </c>
      <c r="N72" s="1">
        <v>340</v>
      </c>
      <c r="O72" s="1">
        <v>2</v>
      </c>
      <c r="P72" s="1" t="s">
        <v>1317</v>
      </c>
      <c r="Q72" s="1" t="s">
        <v>1187</v>
      </c>
      <c r="R72" s="1" t="s">
        <v>1148</v>
      </c>
      <c r="S72" s="1" t="s">
        <v>1334</v>
      </c>
      <c r="T72" s="1" t="s">
        <v>1335</v>
      </c>
      <c r="U72" s="1" t="s">
        <v>1390</v>
      </c>
      <c r="V72" s="1">
        <v>12</v>
      </c>
    </row>
    <row r="73" spans="1:22" ht="24.75" customHeight="1" x14ac:dyDescent="0.25">
      <c r="A73" s="1">
        <v>73</v>
      </c>
      <c r="B73" s="1" t="s">
        <v>151</v>
      </c>
      <c r="C73" s="1" t="s">
        <v>1458</v>
      </c>
      <c r="D73" s="1" t="s">
        <v>1901</v>
      </c>
      <c r="E73" s="1" t="s">
        <v>1902</v>
      </c>
      <c r="F73" s="1" t="s">
        <v>1903</v>
      </c>
      <c r="G73" s="1" t="s">
        <v>1904</v>
      </c>
      <c r="H73" s="1" t="s">
        <v>1905</v>
      </c>
      <c r="I73" s="1" t="s">
        <v>1459</v>
      </c>
      <c r="J73" s="1" t="s">
        <v>1459</v>
      </c>
      <c r="K73" s="1" t="s">
        <v>1459</v>
      </c>
      <c r="L73" s="1" t="s">
        <v>1459</v>
      </c>
      <c r="M73" s="1">
        <v>425</v>
      </c>
      <c r="N73" s="1">
        <v>340</v>
      </c>
      <c r="O73" s="1">
        <v>2</v>
      </c>
      <c r="P73" s="1" t="s">
        <v>1317</v>
      </c>
      <c r="Q73" s="1">
        <v>2</v>
      </c>
      <c r="R73" s="1" t="s">
        <v>1148</v>
      </c>
      <c r="S73" s="1" t="s">
        <v>1334</v>
      </c>
      <c r="T73" s="1" t="s">
        <v>1335</v>
      </c>
      <c r="U73" s="1" t="s">
        <v>1390</v>
      </c>
      <c r="V73" s="1">
        <v>6</v>
      </c>
    </row>
    <row r="74" spans="1:22" ht="24.75" customHeight="1" x14ac:dyDescent="0.25">
      <c r="A74" s="1">
        <v>74</v>
      </c>
      <c r="B74" s="1" t="s">
        <v>151</v>
      </c>
      <c r="C74" s="1" t="s">
        <v>1460</v>
      </c>
      <c r="D74" s="1" t="s">
        <v>1569</v>
      </c>
      <c r="E74" s="1" t="s">
        <v>1906</v>
      </c>
      <c r="F74" s="1" t="s">
        <v>1907</v>
      </c>
      <c r="G74" s="1" t="s">
        <v>1908</v>
      </c>
      <c r="H74" s="1" t="s">
        <v>1909</v>
      </c>
      <c r="I74" s="1" t="s">
        <v>1461</v>
      </c>
      <c r="J74" s="1" t="s">
        <v>1461</v>
      </c>
      <c r="K74" s="1" t="s">
        <v>1461</v>
      </c>
      <c r="L74" s="1" t="s">
        <v>1461</v>
      </c>
      <c r="M74" s="1">
        <v>425</v>
      </c>
      <c r="N74" s="1">
        <v>340</v>
      </c>
      <c r="O74" s="1">
        <v>4</v>
      </c>
      <c r="P74" s="1" t="s">
        <v>1318</v>
      </c>
      <c r="Q74" s="1" t="s">
        <v>1187</v>
      </c>
      <c r="R74" s="1" t="s">
        <v>1149</v>
      </c>
      <c r="S74" s="1" t="s">
        <v>1334</v>
      </c>
      <c r="T74" s="1" t="s">
        <v>1335</v>
      </c>
      <c r="U74" s="1" t="s">
        <v>1359</v>
      </c>
      <c r="V74" s="1">
        <v>10</v>
      </c>
    </row>
    <row r="75" spans="1:22" ht="24.75" customHeight="1" x14ac:dyDescent="0.25">
      <c r="A75" s="1">
        <v>75</v>
      </c>
      <c r="B75" s="1" t="s">
        <v>151</v>
      </c>
      <c r="C75" s="1" t="s">
        <v>1462</v>
      </c>
      <c r="D75" s="1" t="s">
        <v>1252</v>
      </c>
      <c r="E75" s="1" t="s">
        <v>1910</v>
      </c>
      <c r="F75" s="1" t="s">
        <v>1911</v>
      </c>
      <c r="G75" s="1" t="s">
        <v>1912</v>
      </c>
      <c r="H75" s="1" t="s">
        <v>1913</v>
      </c>
      <c r="I75" s="1" t="s">
        <v>1463</v>
      </c>
      <c r="J75" s="1" t="s">
        <v>1463</v>
      </c>
      <c r="K75" s="1" t="s">
        <v>1463</v>
      </c>
      <c r="L75" s="1" t="s">
        <v>1463</v>
      </c>
      <c r="M75" s="1">
        <v>425</v>
      </c>
      <c r="N75" s="1">
        <v>340</v>
      </c>
      <c r="O75" s="1">
        <v>4</v>
      </c>
      <c r="P75" s="1" t="s">
        <v>1318</v>
      </c>
      <c r="Q75" s="1" t="s">
        <v>1187</v>
      </c>
      <c r="R75" s="1" t="s">
        <v>1148</v>
      </c>
      <c r="S75" s="1" t="s">
        <v>1334</v>
      </c>
      <c r="T75" s="1" t="s">
        <v>1335</v>
      </c>
      <c r="U75" s="1" t="s">
        <v>1359</v>
      </c>
      <c r="V75" s="1">
        <v>6</v>
      </c>
    </row>
    <row r="76" spans="1:22" ht="24.75" customHeight="1" x14ac:dyDescent="0.25">
      <c r="A76" s="1">
        <v>76</v>
      </c>
      <c r="B76" s="1" t="s">
        <v>151</v>
      </c>
      <c r="C76" s="1" t="s">
        <v>1464</v>
      </c>
      <c r="D76" s="1" t="s">
        <v>1914</v>
      </c>
      <c r="E76" s="1" t="s">
        <v>1915</v>
      </c>
      <c r="F76" s="1" t="s">
        <v>1916</v>
      </c>
      <c r="G76" s="1" t="s">
        <v>1917</v>
      </c>
      <c r="H76" s="1" t="s">
        <v>1918</v>
      </c>
      <c r="I76" s="1" t="s">
        <v>1465</v>
      </c>
      <c r="J76" s="1" t="s">
        <v>1465</v>
      </c>
      <c r="K76" s="1" t="s">
        <v>1465</v>
      </c>
      <c r="L76" s="1" t="s">
        <v>1465</v>
      </c>
      <c r="M76" s="1">
        <v>425</v>
      </c>
      <c r="N76" s="1">
        <v>340</v>
      </c>
      <c r="O76" s="1">
        <v>10</v>
      </c>
      <c r="P76" s="1" t="s">
        <v>1317</v>
      </c>
      <c r="Q76" s="1">
        <v>2</v>
      </c>
      <c r="R76" s="1" t="s">
        <v>1148</v>
      </c>
      <c r="S76" s="1" t="s">
        <v>1334</v>
      </c>
      <c r="T76" s="1" t="s">
        <v>1335</v>
      </c>
      <c r="U76" s="1" t="s">
        <v>1359</v>
      </c>
      <c r="V76" s="1">
        <v>3</v>
      </c>
    </row>
    <row r="77" spans="1:22" ht="24.75" customHeight="1" x14ac:dyDescent="0.25">
      <c r="A77" s="1">
        <v>77</v>
      </c>
      <c r="B77" s="1" t="s">
        <v>151</v>
      </c>
      <c r="C77" s="1" t="s">
        <v>1466</v>
      </c>
      <c r="D77" s="1" t="s">
        <v>1467</v>
      </c>
      <c r="E77" s="1" t="s">
        <v>1919</v>
      </c>
      <c r="F77" s="1" t="s">
        <v>1920</v>
      </c>
      <c r="G77" s="1" t="s">
        <v>1921</v>
      </c>
      <c r="H77" s="1" t="s">
        <v>1922</v>
      </c>
      <c r="I77" s="1" t="s">
        <v>1468</v>
      </c>
      <c r="J77" s="1" t="s">
        <v>1468</v>
      </c>
      <c r="K77" s="1" t="s">
        <v>1468</v>
      </c>
      <c r="L77" s="1" t="s">
        <v>1468</v>
      </c>
      <c r="M77" s="1">
        <v>425</v>
      </c>
      <c r="N77" s="1">
        <v>340</v>
      </c>
      <c r="O77" s="1">
        <v>10</v>
      </c>
      <c r="P77" s="1" t="s">
        <v>1317</v>
      </c>
      <c r="Q77" s="1" t="s">
        <v>1187</v>
      </c>
      <c r="R77" s="1" t="s">
        <v>1148</v>
      </c>
      <c r="S77" s="1" t="s">
        <v>1334</v>
      </c>
      <c r="T77" s="1" t="s">
        <v>1335</v>
      </c>
      <c r="U77" s="1" t="s">
        <v>1390</v>
      </c>
      <c r="V77" s="1">
        <v>3</v>
      </c>
    </row>
    <row r="78" spans="1:22" ht="24.75" customHeight="1" x14ac:dyDescent="0.25">
      <c r="A78" s="1">
        <v>78</v>
      </c>
      <c r="B78" s="1" t="s">
        <v>312</v>
      </c>
      <c r="C78" s="1" t="s">
        <v>1469</v>
      </c>
      <c r="D78" s="1" t="s">
        <v>1543</v>
      </c>
      <c r="E78" s="1" t="s">
        <v>1923</v>
      </c>
      <c r="F78" s="1" t="s">
        <v>1924</v>
      </c>
      <c r="G78" s="1" t="s">
        <v>1925</v>
      </c>
      <c r="H78" s="1" t="s">
        <v>1926</v>
      </c>
      <c r="I78" s="1" t="s">
        <v>1470</v>
      </c>
      <c r="J78" s="1" t="s">
        <v>1470</v>
      </c>
      <c r="K78" s="1" t="s">
        <v>1470</v>
      </c>
      <c r="L78" s="1" t="s">
        <v>1470</v>
      </c>
      <c r="M78" s="1">
        <v>425</v>
      </c>
      <c r="N78" s="1">
        <v>340</v>
      </c>
      <c r="O78" s="1">
        <v>0</v>
      </c>
      <c r="P78" s="1" t="s">
        <v>1317</v>
      </c>
      <c r="Q78" s="1" t="s">
        <v>1187</v>
      </c>
      <c r="R78" s="1" t="s">
        <v>1148</v>
      </c>
      <c r="S78" s="1" t="s">
        <v>1334</v>
      </c>
      <c r="T78" s="1" t="s">
        <v>1385</v>
      </c>
      <c r="U78" s="1" t="s">
        <v>1390</v>
      </c>
      <c r="V78" s="1">
        <v>12</v>
      </c>
    </row>
    <row r="79" spans="1:22" ht="24.75" customHeight="1" x14ac:dyDescent="0.25">
      <c r="A79" s="1">
        <v>79</v>
      </c>
      <c r="B79" s="1" t="s">
        <v>312</v>
      </c>
      <c r="C79" s="1" t="s">
        <v>1471</v>
      </c>
      <c r="D79" s="1" t="s">
        <v>2007</v>
      </c>
      <c r="E79" s="1" t="s">
        <v>1927</v>
      </c>
      <c r="F79" s="1" t="s">
        <v>1928</v>
      </c>
      <c r="G79" s="1" t="s">
        <v>1929</v>
      </c>
      <c r="H79" s="1" t="s">
        <v>1930</v>
      </c>
      <c r="I79" s="1" t="s">
        <v>1472</v>
      </c>
      <c r="J79" s="1" t="s">
        <v>1472</v>
      </c>
      <c r="K79" s="1" t="s">
        <v>1472</v>
      </c>
      <c r="L79" s="1" t="s">
        <v>1472</v>
      </c>
      <c r="M79" s="1">
        <v>350</v>
      </c>
      <c r="N79" s="1">
        <v>280</v>
      </c>
      <c r="O79" s="1">
        <v>5</v>
      </c>
      <c r="P79" s="1" t="s">
        <v>1317</v>
      </c>
      <c r="Q79" s="1">
        <v>2</v>
      </c>
      <c r="R79" s="1" t="s">
        <v>1148</v>
      </c>
      <c r="S79" s="1" t="s">
        <v>1334</v>
      </c>
      <c r="T79" s="1" t="s">
        <v>1335</v>
      </c>
      <c r="U79" s="1" t="s">
        <v>1390</v>
      </c>
      <c r="V79" s="1">
        <v>6</v>
      </c>
    </row>
    <row r="80" spans="1:22" ht="24.75" customHeight="1" x14ac:dyDescent="0.25">
      <c r="A80" s="1">
        <v>80</v>
      </c>
      <c r="B80" s="1" t="s">
        <v>312</v>
      </c>
      <c r="C80" s="1" t="s">
        <v>1544</v>
      </c>
      <c r="D80" s="1" t="s">
        <v>1570</v>
      </c>
      <c r="E80" s="1" t="s">
        <v>1931</v>
      </c>
      <c r="F80" s="1" t="s">
        <v>1932</v>
      </c>
      <c r="G80" s="1" t="s">
        <v>1933</v>
      </c>
      <c r="H80" s="1" t="s">
        <v>1934</v>
      </c>
      <c r="I80" s="1" t="s">
        <v>1472</v>
      </c>
      <c r="J80" s="1" t="s">
        <v>1472</v>
      </c>
      <c r="K80" s="1" t="s">
        <v>1472</v>
      </c>
      <c r="L80" s="1" t="s">
        <v>1472</v>
      </c>
      <c r="M80" s="1">
        <v>350</v>
      </c>
      <c r="N80" s="1">
        <v>280</v>
      </c>
      <c r="O80" s="1">
        <v>5</v>
      </c>
      <c r="P80" s="1" t="s">
        <v>1317</v>
      </c>
      <c r="Q80" s="1" t="s">
        <v>1187</v>
      </c>
      <c r="R80" s="1" t="s">
        <v>1148</v>
      </c>
      <c r="S80" s="1" t="s">
        <v>1334</v>
      </c>
      <c r="T80" s="1" t="s">
        <v>1335</v>
      </c>
      <c r="U80" s="1" t="s">
        <v>1390</v>
      </c>
      <c r="V80" s="1">
        <v>6</v>
      </c>
    </row>
    <row r="81" spans="1:22" ht="24.75" customHeight="1" x14ac:dyDescent="0.25">
      <c r="A81" s="1">
        <v>81</v>
      </c>
      <c r="B81" s="1" t="s">
        <v>163</v>
      </c>
      <c r="C81" s="1" t="s">
        <v>1473</v>
      </c>
      <c r="D81" s="1" t="s">
        <v>1935</v>
      </c>
      <c r="E81" s="1" t="s">
        <v>164</v>
      </c>
      <c r="F81" s="1" t="s">
        <v>165</v>
      </c>
      <c r="G81" s="1" t="s">
        <v>166</v>
      </c>
      <c r="H81" s="1" t="s">
        <v>167</v>
      </c>
      <c r="I81" s="1" t="s">
        <v>1474</v>
      </c>
      <c r="J81" s="1" t="s">
        <v>1474</v>
      </c>
      <c r="K81" s="1" t="s">
        <v>1474</v>
      </c>
      <c r="L81" s="1" t="s">
        <v>1474</v>
      </c>
      <c r="M81" s="1">
        <v>375</v>
      </c>
      <c r="N81" s="1">
        <v>300</v>
      </c>
      <c r="O81" s="1">
        <v>5</v>
      </c>
      <c r="P81" s="1" t="s">
        <v>1318</v>
      </c>
      <c r="Q81" s="1">
        <v>1</v>
      </c>
      <c r="R81" s="1" t="s">
        <v>1148</v>
      </c>
      <c r="S81" s="1" t="s">
        <v>1334</v>
      </c>
      <c r="T81" s="1" t="s">
        <v>1335</v>
      </c>
      <c r="U81" s="1" t="s">
        <v>1359</v>
      </c>
      <c r="V81" s="1">
        <v>3</v>
      </c>
    </row>
    <row r="82" spans="1:22" ht="24.75" customHeight="1" x14ac:dyDescent="0.25">
      <c r="A82" s="1">
        <v>82</v>
      </c>
      <c r="B82" s="1" t="s">
        <v>163</v>
      </c>
      <c r="C82" s="1" t="s">
        <v>1475</v>
      </c>
      <c r="D82" s="1" t="s">
        <v>1936</v>
      </c>
      <c r="E82" s="1" t="s">
        <v>1253</v>
      </c>
      <c r="F82" s="1" t="s">
        <v>1254</v>
      </c>
      <c r="G82" s="1" t="s">
        <v>1255</v>
      </c>
      <c r="H82" s="1" t="s">
        <v>1256</v>
      </c>
      <c r="I82" s="1" t="s">
        <v>1474</v>
      </c>
      <c r="J82" s="1" t="s">
        <v>1474</v>
      </c>
      <c r="K82" s="1" t="s">
        <v>1474</v>
      </c>
      <c r="L82" s="1" t="s">
        <v>1474</v>
      </c>
      <c r="M82" s="1">
        <v>375</v>
      </c>
      <c r="N82" s="1">
        <v>300</v>
      </c>
      <c r="O82" s="1">
        <v>12</v>
      </c>
      <c r="P82" s="1" t="s">
        <v>1318</v>
      </c>
      <c r="Q82" s="1">
        <v>2</v>
      </c>
      <c r="R82" s="1" t="s">
        <v>1148</v>
      </c>
      <c r="S82" s="1" t="s">
        <v>1334</v>
      </c>
      <c r="T82" s="1" t="s">
        <v>1335</v>
      </c>
      <c r="U82" s="1" t="s">
        <v>1359</v>
      </c>
      <c r="V82" s="1">
        <v>3</v>
      </c>
    </row>
    <row r="83" spans="1:22" ht="24.75" customHeight="1" x14ac:dyDescent="0.25">
      <c r="A83" s="1">
        <v>83</v>
      </c>
      <c r="B83" s="1" t="s">
        <v>163</v>
      </c>
      <c r="C83" s="1" t="s">
        <v>1476</v>
      </c>
      <c r="D83" s="1" t="s">
        <v>1937</v>
      </c>
      <c r="E83" s="1" t="s">
        <v>168</v>
      </c>
      <c r="F83" s="1" t="s">
        <v>169</v>
      </c>
      <c r="G83" s="1" t="s">
        <v>170</v>
      </c>
      <c r="H83" s="1" t="s">
        <v>171</v>
      </c>
      <c r="I83" s="1" t="s">
        <v>1477</v>
      </c>
      <c r="J83" s="1" t="s">
        <v>1477</v>
      </c>
      <c r="K83" s="1" t="s">
        <v>1477</v>
      </c>
      <c r="L83" s="1" t="s">
        <v>1477</v>
      </c>
      <c r="M83" s="1">
        <v>325</v>
      </c>
      <c r="N83" s="1">
        <v>260</v>
      </c>
      <c r="O83" s="1">
        <v>3</v>
      </c>
      <c r="P83" s="1" t="s">
        <v>1318</v>
      </c>
      <c r="Q83" s="1">
        <v>1</v>
      </c>
      <c r="R83" s="1" t="s">
        <v>1148</v>
      </c>
      <c r="S83" s="1" t="s">
        <v>1334</v>
      </c>
      <c r="T83" s="1" t="s">
        <v>1335</v>
      </c>
      <c r="U83" s="1" t="s">
        <v>1390</v>
      </c>
      <c r="V83" s="1">
        <v>12</v>
      </c>
    </row>
    <row r="84" spans="1:22" ht="24.75" customHeight="1" x14ac:dyDescent="0.25">
      <c r="A84" s="1">
        <v>84</v>
      </c>
      <c r="B84" s="1" t="s">
        <v>163</v>
      </c>
      <c r="C84" s="1" t="s">
        <v>1478</v>
      </c>
      <c r="D84" s="1" t="s">
        <v>1938</v>
      </c>
      <c r="E84" s="1" t="s">
        <v>1939</v>
      </c>
      <c r="F84" s="1" t="s">
        <v>1940</v>
      </c>
      <c r="G84" s="1" t="s">
        <v>1941</v>
      </c>
      <c r="H84" s="1" t="s">
        <v>1942</v>
      </c>
      <c r="I84" s="1" t="s">
        <v>1474</v>
      </c>
      <c r="J84" s="1" t="s">
        <v>1474</v>
      </c>
      <c r="K84" s="1" t="s">
        <v>1474</v>
      </c>
      <c r="L84" s="1" t="s">
        <v>1474</v>
      </c>
      <c r="M84" s="1">
        <v>425</v>
      </c>
      <c r="N84" s="1">
        <v>340</v>
      </c>
      <c r="O84" s="1">
        <v>20</v>
      </c>
      <c r="P84" s="1" t="s">
        <v>1317</v>
      </c>
      <c r="Q84" s="1">
        <v>1</v>
      </c>
      <c r="R84" s="1" t="s">
        <v>1149</v>
      </c>
      <c r="S84" s="1" t="s">
        <v>1334</v>
      </c>
      <c r="T84" s="1" t="s">
        <v>1335</v>
      </c>
      <c r="U84" s="1" t="s">
        <v>1390</v>
      </c>
      <c r="V84" s="1">
        <v>5</v>
      </c>
    </row>
    <row r="85" spans="1:22" ht="24.75" customHeight="1" x14ac:dyDescent="0.25">
      <c r="A85" s="1">
        <v>85</v>
      </c>
      <c r="B85" s="1" t="s">
        <v>163</v>
      </c>
      <c r="C85" s="3" t="s">
        <v>1479</v>
      </c>
      <c r="D85" s="1" t="s">
        <v>1480</v>
      </c>
      <c r="E85" s="1" t="s">
        <v>1943</v>
      </c>
      <c r="F85" s="1" t="s">
        <v>1944</v>
      </c>
      <c r="G85" s="1" t="s">
        <v>1945</v>
      </c>
      <c r="H85" s="1" t="s">
        <v>1946</v>
      </c>
      <c r="I85" s="1" t="s">
        <v>1481</v>
      </c>
      <c r="J85" s="1" t="s">
        <v>1481</v>
      </c>
      <c r="K85" s="1" t="s">
        <v>1481</v>
      </c>
      <c r="L85" s="1" t="s">
        <v>1481</v>
      </c>
      <c r="M85" s="1">
        <v>525</v>
      </c>
      <c r="N85" s="1">
        <v>420</v>
      </c>
      <c r="O85" s="1">
        <v>50</v>
      </c>
      <c r="P85" s="1" t="s">
        <v>1317</v>
      </c>
      <c r="Q85" s="1" t="s">
        <v>1187</v>
      </c>
      <c r="R85" s="1" t="s">
        <v>1148</v>
      </c>
      <c r="S85" s="1" t="s">
        <v>1334</v>
      </c>
      <c r="T85" s="1" t="s">
        <v>1335</v>
      </c>
      <c r="U85" s="1" t="s">
        <v>1390</v>
      </c>
      <c r="V85" s="1">
        <v>6</v>
      </c>
    </row>
    <row r="86" spans="1:22" ht="24.75" customHeight="1" x14ac:dyDescent="0.25">
      <c r="A86" s="1">
        <v>86</v>
      </c>
      <c r="B86" s="1" t="s">
        <v>163</v>
      </c>
      <c r="C86" s="3" t="s">
        <v>1551</v>
      </c>
      <c r="D86" s="1" t="s">
        <v>1947</v>
      </c>
      <c r="E86" s="1" t="s">
        <v>1552</v>
      </c>
      <c r="F86" s="1" t="s">
        <v>1553</v>
      </c>
      <c r="G86" s="1" t="s">
        <v>1554</v>
      </c>
      <c r="H86" s="1" t="s">
        <v>1555</v>
      </c>
      <c r="I86" s="1" t="s">
        <v>1482</v>
      </c>
      <c r="J86" s="1" t="s">
        <v>1482</v>
      </c>
      <c r="K86" s="1" t="s">
        <v>1482</v>
      </c>
      <c r="L86" s="1" t="s">
        <v>1482</v>
      </c>
      <c r="M86" s="1">
        <v>525</v>
      </c>
      <c r="N86" s="1">
        <v>400</v>
      </c>
      <c r="O86" s="1">
        <v>10</v>
      </c>
      <c r="P86" s="1" t="s">
        <v>1318</v>
      </c>
      <c r="Q86" s="1">
        <v>1</v>
      </c>
      <c r="R86" s="1" t="s">
        <v>1148</v>
      </c>
      <c r="S86" s="1" t="s">
        <v>1334</v>
      </c>
      <c r="T86" s="1" t="s">
        <v>1335</v>
      </c>
      <c r="U86" s="1" t="s">
        <v>1359</v>
      </c>
      <c r="V86" s="1">
        <v>3</v>
      </c>
    </row>
    <row r="87" spans="1:22" ht="24.75" customHeight="1" x14ac:dyDescent="0.25">
      <c r="A87" s="1">
        <v>87</v>
      </c>
      <c r="B87" s="1" t="s">
        <v>163</v>
      </c>
      <c r="C87" s="3" t="s">
        <v>1483</v>
      </c>
      <c r="D87" s="1" t="s">
        <v>1948</v>
      </c>
      <c r="E87" s="1" t="s">
        <v>1257</v>
      </c>
      <c r="F87" s="1" t="s">
        <v>1258</v>
      </c>
      <c r="G87" s="1" t="s">
        <v>1259</v>
      </c>
      <c r="H87" s="1" t="s">
        <v>1260</v>
      </c>
      <c r="I87" s="1" t="s">
        <v>1482</v>
      </c>
      <c r="J87" s="1" t="s">
        <v>1482</v>
      </c>
      <c r="K87" s="1" t="s">
        <v>1482</v>
      </c>
      <c r="L87" s="1" t="s">
        <v>1482</v>
      </c>
      <c r="M87" s="1">
        <v>425</v>
      </c>
      <c r="N87" s="1">
        <v>340</v>
      </c>
      <c r="O87" s="1">
        <v>30</v>
      </c>
      <c r="P87" s="1" t="s">
        <v>1318</v>
      </c>
      <c r="Q87" s="1">
        <v>1</v>
      </c>
      <c r="R87" s="1" t="s">
        <v>1149</v>
      </c>
      <c r="S87" s="1" t="s">
        <v>1334</v>
      </c>
      <c r="T87" s="1" t="s">
        <v>1335</v>
      </c>
      <c r="U87" s="1" t="s">
        <v>1359</v>
      </c>
      <c r="V87" s="1">
        <v>4</v>
      </c>
    </row>
    <row r="88" spans="1:22" ht="24.75" customHeight="1" x14ac:dyDescent="0.25">
      <c r="A88" s="1">
        <v>88</v>
      </c>
      <c r="B88" s="1" t="s">
        <v>163</v>
      </c>
      <c r="C88" s="3" t="s">
        <v>1484</v>
      </c>
      <c r="D88" s="1" t="s">
        <v>1949</v>
      </c>
      <c r="E88" s="1" t="s">
        <v>1261</v>
      </c>
      <c r="F88" s="1" t="s">
        <v>1262</v>
      </c>
      <c r="G88" s="1" t="s">
        <v>1263</v>
      </c>
      <c r="H88" s="1" t="s">
        <v>1264</v>
      </c>
      <c r="I88" s="1" t="s">
        <v>1482</v>
      </c>
      <c r="J88" s="1" t="s">
        <v>1482</v>
      </c>
      <c r="K88" s="1" t="s">
        <v>1482</v>
      </c>
      <c r="L88" s="1" t="s">
        <v>1482</v>
      </c>
      <c r="M88" s="1">
        <v>425</v>
      </c>
      <c r="N88" s="1">
        <v>240</v>
      </c>
      <c r="O88" s="1">
        <v>20</v>
      </c>
      <c r="P88" s="1" t="s">
        <v>1318</v>
      </c>
      <c r="Q88" s="1">
        <v>1</v>
      </c>
      <c r="R88" s="1" t="s">
        <v>1149</v>
      </c>
      <c r="S88" s="1" t="s">
        <v>1334</v>
      </c>
      <c r="T88" s="1" t="s">
        <v>1335</v>
      </c>
      <c r="U88" s="1" t="s">
        <v>1390</v>
      </c>
      <c r="V88" s="1">
        <v>8</v>
      </c>
    </row>
    <row r="89" spans="1:22" ht="24.75" customHeight="1" x14ac:dyDescent="0.25">
      <c r="A89" s="1">
        <v>89</v>
      </c>
      <c r="B89" s="1" t="s">
        <v>163</v>
      </c>
      <c r="C89" s="3" t="s">
        <v>1485</v>
      </c>
      <c r="D89" s="1" t="s">
        <v>1950</v>
      </c>
      <c r="E89" s="1" t="s">
        <v>1265</v>
      </c>
      <c r="F89" s="1" t="s">
        <v>1266</v>
      </c>
      <c r="G89" s="1" t="s">
        <v>1267</v>
      </c>
      <c r="H89" s="1" t="s">
        <v>1268</v>
      </c>
      <c r="I89" s="1" t="s">
        <v>1482</v>
      </c>
      <c r="J89" s="1" t="s">
        <v>1482</v>
      </c>
      <c r="K89" s="1" t="s">
        <v>1482</v>
      </c>
      <c r="L89" s="1" t="s">
        <v>1482</v>
      </c>
      <c r="M89" s="1">
        <v>425</v>
      </c>
      <c r="N89" s="1">
        <v>240</v>
      </c>
      <c r="O89" s="1">
        <v>30</v>
      </c>
      <c r="P89" s="1" t="s">
        <v>1318</v>
      </c>
      <c r="Q89" s="1">
        <v>1</v>
      </c>
      <c r="R89" s="1" t="s">
        <v>1148</v>
      </c>
      <c r="S89" s="1" t="s">
        <v>1334</v>
      </c>
      <c r="T89" s="1" t="s">
        <v>1335</v>
      </c>
      <c r="U89" s="1" t="s">
        <v>1390</v>
      </c>
      <c r="V89" s="1">
        <v>10</v>
      </c>
    </row>
    <row r="90" spans="1:22" ht="24.75" customHeight="1" x14ac:dyDescent="0.25">
      <c r="A90" s="1">
        <v>90</v>
      </c>
      <c r="B90" s="1" t="s">
        <v>488</v>
      </c>
      <c r="C90" s="3" t="s">
        <v>1486</v>
      </c>
      <c r="D90" s="1" t="s">
        <v>1269</v>
      </c>
      <c r="E90" s="1" t="s">
        <v>1951</v>
      </c>
      <c r="F90" s="1" t="s">
        <v>1952</v>
      </c>
      <c r="G90" s="1" t="s">
        <v>1953</v>
      </c>
      <c r="H90" s="1" t="s">
        <v>1954</v>
      </c>
      <c r="I90" s="1" t="s">
        <v>1487</v>
      </c>
      <c r="J90" s="1" t="s">
        <v>1487</v>
      </c>
      <c r="K90" s="1" t="s">
        <v>1487</v>
      </c>
      <c r="L90" s="1" t="s">
        <v>1487</v>
      </c>
      <c r="M90" s="1">
        <v>325</v>
      </c>
      <c r="N90" s="1">
        <v>260</v>
      </c>
      <c r="O90" s="1">
        <v>1</v>
      </c>
      <c r="P90" s="1" t="s">
        <v>1317</v>
      </c>
      <c r="Q90" s="1" t="s">
        <v>1187</v>
      </c>
      <c r="R90" s="1" t="s">
        <v>1148</v>
      </c>
      <c r="S90" s="1" t="s">
        <v>1334</v>
      </c>
      <c r="T90" s="1" t="s">
        <v>1335</v>
      </c>
      <c r="U90" s="1" t="s">
        <v>1336</v>
      </c>
      <c r="V90" s="1">
        <v>3</v>
      </c>
    </row>
    <row r="91" spans="1:22" ht="24.75" customHeight="1" x14ac:dyDescent="0.25">
      <c r="A91" s="1">
        <v>91</v>
      </c>
      <c r="B91" s="1" t="s">
        <v>488</v>
      </c>
      <c r="C91" s="3" t="s">
        <v>1488</v>
      </c>
      <c r="D91" s="1" t="s">
        <v>1270</v>
      </c>
      <c r="E91" s="1" t="s">
        <v>1955</v>
      </c>
      <c r="F91" s="1" t="s">
        <v>1956</v>
      </c>
      <c r="G91" s="1" t="s">
        <v>1957</v>
      </c>
      <c r="H91" s="1" t="s">
        <v>1958</v>
      </c>
      <c r="I91" s="1" t="s">
        <v>1489</v>
      </c>
      <c r="J91" s="1" t="s">
        <v>1489</v>
      </c>
      <c r="K91" s="1" t="s">
        <v>1489</v>
      </c>
      <c r="L91" s="1" t="s">
        <v>1489</v>
      </c>
      <c r="M91" s="1">
        <v>325</v>
      </c>
      <c r="N91" s="1">
        <v>260</v>
      </c>
      <c r="O91" s="1">
        <v>2</v>
      </c>
      <c r="P91" s="1" t="s">
        <v>1317</v>
      </c>
      <c r="Q91" s="1" t="s">
        <v>1187</v>
      </c>
      <c r="R91" s="1" t="s">
        <v>1148</v>
      </c>
      <c r="S91" s="1" t="s">
        <v>1334</v>
      </c>
      <c r="T91" s="1" t="s">
        <v>1335</v>
      </c>
      <c r="U91" s="1" t="s">
        <v>1359</v>
      </c>
      <c r="V91" s="1">
        <v>6</v>
      </c>
    </row>
    <row r="92" spans="1:22" ht="24.75" customHeight="1" x14ac:dyDescent="0.25">
      <c r="A92" s="1">
        <v>92</v>
      </c>
      <c r="B92" s="1" t="s">
        <v>488</v>
      </c>
      <c r="C92" s="3" t="s">
        <v>1490</v>
      </c>
      <c r="D92" s="1" t="s">
        <v>1271</v>
      </c>
      <c r="E92" s="1" t="s">
        <v>1959</v>
      </c>
      <c r="F92" s="1" t="s">
        <v>1960</v>
      </c>
      <c r="G92" s="1" t="s">
        <v>1961</v>
      </c>
      <c r="H92" s="1" t="s">
        <v>1962</v>
      </c>
      <c r="I92" s="1" t="s">
        <v>1491</v>
      </c>
      <c r="J92" s="1" t="s">
        <v>1491</v>
      </c>
      <c r="K92" s="1" t="s">
        <v>1491</v>
      </c>
      <c r="L92" s="1" t="s">
        <v>1491</v>
      </c>
      <c r="M92" s="1">
        <v>325</v>
      </c>
      <c r="N92" s="1">
        <v>260</v>
      </c>
      <c r="O92" s="1">
        <v>2</v>
      </c>
      <c r="P92" s="1" t="s">
        <v>1317</v>
      </c>
      <c r="Q92" s="1" t="s">
        <v>1187</v>
      </c>
      <c r="R92" s="1" t="s">
        <v>1148</v>
      </c>
      <c r="S92" s="1" t="s">
        <v>1334</v>
      </c>
      <c r="T92" s="1" t="s">
        <v>1335</v>
      </c>
      <c r="U92" s="1" t="s">
        <v>1359</v>
      </c>
      <c r="V92" s="1">
        <v>6</v>
      </c>
    </row>
    <row r="93" spans="1:22" ht="24.75" customHeight="1" x14ac:dyDescent="0.25">
      <c r="A93" s="1">
        <v>93</v>
      </c>
      <c r="B93" s="1" t="s">
        <v>488</v>
      </c>
      <c r="C93" s="3" t="s">
        <v>1571</v>
      </c>
      <c r="D93" s="1" t="s">
        <v>1572</v>
      </c>
      <c r="E93" s="1" t="s">
        <v>1963</v>
      </c>
      <c r="F93" s="1" t="s">
        <v>1964</v>
      </c>
      <c r="G93" s="1" t="s">
        <v>1965</v>
      </c>
      <c r="H93" s="1" t="s">
        <v>1966</v>
      </c>
      <c r="I93" s="1" t="s">
        <v>1573</v>
      </c>
      <c r="J93" s="1" t="s">
        <v>1573</v>
      </c>
      <c r="K93" s="1" t="s">
        <v>1573</v>
      </c>
      <c r="L93" s="1" t="s">
        <v>1573</v>
      </c>
      <c r="M93" s="1">
        <v>325</v>
      </c>
      <c r="N93" s="1">
        <v>260</v>
      </c>
      <c r="O93" s="1">
        <v>2</v>
      </c>
      <c r="P93" s="1" t="s">
        <v>1317</v>
      </c>
      <c r="Q93" s="1" t="s">
        <v>1187</v>
      </c>
      <c r="R93" s="1" t="s">
        <v>1149</v>
      </c>
      <c r="S93" s="1" t="s">
        <v>1334</v>
      </c>
      <c r="T93" s="1" t="s">
        <v>1334</v>
      </c>
      <c r="U93" s="1">
        <v>0</v>
      </c>
      <c r="V93" s="1">
        <v>6</v>
      </c>
    </row>
    <row r="94" spans="1:22" ht="24.75" customHeight="1" x14ac:dyDescent="0.25">
      <c r="A94" s="1">
        <v>94</v>
      </c>
      <c r="B94" s="1" t="s">
        <v>488</v>
      </c>
      <c r="C94" s="3" t="s">
        <v>1513</v>
      </c>
      <c r="D94" s="1" t="s">
        <v>1514</v>
      </c>
      <c r="E94" s="1" t="s">
        <v>1967</v>
      </c>
      <c r="F94" s="1" t="s">
        <v>1968</v>
      </c>
      <c r="G94" s="1" t="s">
        <v>1969</v>
      </c>
      <c r="H94" s="1" t="s">
        <v>1970</v>
      </c>
      <c r="I94" s="1" t="s">
        <v>1515</v>
      </c>
      <c r="J94" s="1" t="s">
        <v>1515</v>
      </c>
      <c r="K94" s="1" t="s">
        <v>1515</v>
      </c>
      <c r="L94" s="1" t="s">
        <v>1515</v>
      </c>
      <c r="M94" s="1">
        <v>325</v>
      </c>
      <c r="N94" s="1">
        <v>260</v>
      </c>
      <c r="O94" s="1">
        <v>1</v>
      </c>
      <c r="P94" s="1" t="s">
        <v>1317</v>
      </c>
      <c r="Q94" s="1" t="s">
        <v>1187</v>
      </c>
      <c r="R94" s="1" t="s">
        <v>1148</v>
      </c>
      <c r="S94" s="1" t="s">
        <v>1334</v>
      </c>
      <c r="T94" s="1" t="s">
        <v>1335</v>
      </c>
      <c r="U94" s="1" t="s">
        <v>1336</v>
      </c>
      <c r="V94" s="1">
        <v>3</v>
      </c>
    </row>
    <row r="95" spans="1:22" ht="24.75" customHeight="1" x14ac:dyDescent="0.25">
      <c r="A95" s="1">
        <v>95</v>
      </c>
      <c r="B95" s="1" t="s">
        <v>488</v>
      </c>
      <c r="C95" s="3" t="s">
        <v>1516</v>
      </c>
      <c r="D95" s="1" t="s">
        <v>1517</v>
      </c>
      <c r="E95" s="1" t="s">
        <v>1971</v>
      </c>
      <c r="F95" s="1" t="s">
        <v>1972</v>
      </c>
      <c r="G95" s="1" t="s">
        <v>1973</v>
      </c>
      <c r="H95" s="1" t="s">
        <v>1974</v>
      </c>
      <c r="I95" s="1" t="s">
        <v>1518</v>
      </c>
      <c r="J95" s="1" t="s">
        <v>1518</v>
      </c>
      <c r="K95" s="1" t="s">
        <v>1518</v>
      </c>
      <c r="L95" s="1" t="s">
        <v>1518</v>
      </c>
      <c r="M95" s="1">
        <v>325</v>
      </c>
      <c r="N95" s="1">
        <v>260</v>
      </c>
      <c r="O95" s="1">
        <v>1</v>
      </c>
      <c r="P95" s="1" t="s">
        <v>1317</v>
      </c>
      <c r="Q95" s="1" t="s">
        <v>1187</v>
      </c>
      <c r="R95" s="1" t="s">
        <v>1148</v>
      </c>
      <c r="S95" s="1" t="s">
        <v>1334</v>
      </c>
      <c r="T95" s="1" t="s">
        <v>1335</v>
      </c>
      <c r="U95" s="1" t="s">
        <v>1336</v>
      </c>
      <c r="V95" s="1">
        <v>3</v>
      </c>
    </row>
    <row r="96" spans="1:22" ht="24.75" customHeight="1" x14ac:dyDescent="0.25">
      <c r="A96" s="1">
        <v>96</v>
      </c>
      <c r="B96" s="1" t="s">
        <v>488</v>
      </c>
      <c r="C96" s="3" t="s">
        <v>1519</v>
      </c>
      <c r="D96" s="1" t="s">
        <v>1520</v>
      </c>
      <c r="E96" s="1" t="s">
        <v>1975</v>
      </c>
      <c r="F96" s="1" t="s">
        <v>1976</v>
      </c>
      <c r="G96" s="1" t="s">
        <v>1977</v>
      </c>
      <c r="H96" s="1" t="s">
        <v>1978</v>
      </c>
      <c r="I96" s="1" t="s">
        <v>1521</v>
      </c>
      <c r="J96" s="1" t="s">
        <v>1521</v>
      </c>
      <c r="K96" s="1" t="s">
        <v>1521</v>
      </c>
      <c r="L96" s="1" t="s">
        <v>1521</v>
      </c>
      <c r="M96" s="1">
        <v>325</v>
      </c>
      <c r="N96" s="1">
        <v>260</v>
      </c>
      <c r="O96" s="1">
        <v>1</v>
      </c>
      <c r="P96" s="1" t="s">
        <v>1317</v>
      </c>
      <c r="Q96" s="1" t="s">
        <v>1187</v>
      </c>
      <c r="R96" s="1" t="s">
        <v>1148</v>
      </c>
      <c r="S96" s="1" t="s">
        <v>1334</v>
      </c>
      <c r="T96" s="1" t="s">
        <v>1335</v>
      </c>
      <c r="U96" s="1" t="s">
        <v>1336</v>
      </c>
      <c r="V96" s="1">
        <v>3</v>
      </c>
    </row>
    <row r="97" spans="1:22" ht="24.75" customHeight="1" x14ac:dyDescent="0.25">
      <c r="A97" s="1">
        <v>97</v>
      </c>
      <c r="B97" s="1" t="s">
        <v>488</v>
      </c>
      <c r="C97" s="3" t="s">
        <v>1522</v>
      </c>
      <c r="D97" s="1" t="s">
        <v>1523</v>
      </c>
      <c r="E97" s="1" t="s">
        <v>1979</v>
      </c>
      <c r="F97" s="1" t="s">
        <v>1980</v>
      </c>
      <c r="G97" s="1" t="s">
        <v>1981</v>
      </c>
      <c r="H97" s="1" t="s">
        <v>1982</v>
      </c>
      <c r="I97" s="1" t="s">
        <v>1524</v>
      </c>
      <c r="J97" s="1" t="s">
        <v>1524</v>
      </c>
      <c r="K97" s="1" t="s">
        <v>1524</v>
      </c>
      <c r="L97" s="1" t="s">
        <v>1524</v>
      </c>
      <c r="M97" s="1">
        <v>325</v>
      </c>
      <c r="N97" s="1">
        <v>260</v>
      </c>
      <c r="O97" s="1">
        <v>1</v>
      </c>
      <c r="P97" s="1" t="s">
        <v>1317</v>
      </c>
      <c r="Q97" s="1" t="s">
        <v>1187</v>
      </c>
      <c r="R97" s="1" t="s">
        <v>1148</v>
      </c>
      <c r="S97" s="1" t="s">
        <v>1334</v>
      </c>
      <c r="T97" s="1" t="s">
        <v>1335</v>
      </c>
      <c r="U97" s="1" t="s">
        <v>1336</v>
      </c>
      <c r="V97" s="1">
        <v>3</v>
      </c>
    </row>
    <row r="98" spans="1:22" ht="24.75" customHeight="1" x14ac:dyDescent="0.25">
      <c r="A98" s="1">
        <v>98</v>
      </c>
      <c r="B98" s="1" t="s">
        <v>488</v>
      </c>
      <c r="C98" s="3" t="s">
        <v>1525</v>
      </c>
      <c r="D98" s="1" t="s">
        <v>1526</v>
      </c>
      <c r="E98" s="1" t="s">
        <v>1983</v>
      </c>
      <c r="F98" s="1" t="s">
        <v>1984</v>
      </c>
      <c r="G98" s="1" t="s">
        <v>1985</v>
      </c>
      <c r="H98" s="1" t="s">
        <v>1986</v>
      </c>
      <c r="I98" s="1" t="s">
        <v>1284</v>
      </c>
      <c r="J98" s="1" t="s">
        <v>1284</v>
      </c>
      <c r="K98" s="1" t="s">
        <v>1284</v>
      </c>
      <c r="L98" s="1" t="s">
        <v>1284</v>
      </c>
      <c r="M98" s="1">
        <v>325</v>
      </c>
      <c r="N98" s="1">
        <v>260</v>
      </c>
      <c r="O98" s="1">
        <v>1</v>
      </c>
      <c r="P98" s="1" t="s">
        <v>1317</v>
      </c>
      <c r="Q98" s="1" t="s">
        <v>1187</v>
      </c>
      <c r="R98" s="1" t="s">
        <v>1148</v>
      </c>
      <c r="S98" s="1" t="s">
        <v>1334</v>
      </c>
      <c r="T98" s="1" t="s">
        <v>1335</v>
      </c>
      <c r="U98" s="1" t="s">
        <v>1336</v>
      </c>
      <c r="V98" s="1">
        <v>3</v>
      </c>
    </row>
    <row r="99" spans="1:22" ht="24.75" customHeight="1" x14ac:dyDescent="0.25">
      <c r="A99" s="1">
        <v>99</v>
      </c>
      <c r="B99" s="1" t="s">
        <v>1272</v>
      </c>
      <c r="C99" s="3" t="s">
        <v>1492</v>
      </c>
      <c r="D99" s="1" t="s">
        <v>1547</v>
      </c>
      <c r="E99" s="1" t="s">
        <v>1987</v>
      </c>
      <c r="F99" s="1" t="s">
        <v>1988</v>
      </c>
      <c r="G99" s="1" t="s">
        <v>1989</v>
      </c>
      <c r="H99" s="1" t="s">
        <v>1990</v>
      </c>
      <c r="I99" s="1" t="s">
        <v>1493</v>
      </c>
      <c r="J99" s="1" t="s">
        <v>1493</v>
      </c>
      <c r="K99" s="1" t="s">
        <v>1493</v>
      </c>
      <c r="L99" s="1" t="s">
        <v>1493</v>
      </c>
      <c r="M99" s="1">
        <v>425</v>
      </c>
      <c r="N99" s="1">
        <v>340</v>
      </c>
      <c r="O99" s="1">
        <v>4</v>
      </c>
      <c r="P99" s="1" t="s">
        <v>1317</v>
      </c>
      <c r="Q99" s="1" t="s">
        <v>1187</v>
      </c>
      <c r="R99" s="1" t="s">
        <v>1148</v>
      </c>
      <c r="S99" s="1" t="s">
        <v>1334</v>
      </c>
      <c r="T99" s="1" t="s">
        <v>1335</v>
      </c>
      <c r="U99" s="1" t="s">
        <v>1336</v>
      </c>
      <c r="V99" s="1">
        <v>3</v>
      </c>
    </row>
    <row r="100" spans="1:22" ht="24.75" customHeight="1" x14ac:dyDescent="0.25">
      <c r="A100" s="1">
        <v>100</v>
      </c>
      <c r="B100" s="1" t="s">
        <v>523</v>
      </c>
      <c r="C100" s="3" t="s">
        <v>1494</v>
      </c>
      <c r="D100" s="1" t="s">
        <v>1273</v>
      </c>
      <c r="E100" s="1" t="s">
        <v>1991</v>
      </c>
      <c r="F100" s="1" t="s">
        <v>1992</v>
      </c>
      <c r="G100" s="1" t="s">
        <v>1993</v>
      </c>
      <c r="H100" s="1" t="s">
        <v>1994</v>
      </c>
      <c r="I100" s="1" t="s">
        <v>1495</v>
      </c>
      <c r="J100" s="1" t="s">
        <v>1495</v>
      </c>
      <c r="K100" s="1" t="s">
        <v>1495</v>
      </c>
      <c r="L100" s="1" t="s">
        <v>1495</v>
      </c>
      <c r="M100" s="1">
        <v>425</v>
      </c>
      <c r="N100" s="1">
        <v>340</v>
      </c>
      <c r="O100" s="1">
        <v>3</v>
      </c>
      <c r="P100" s="1" t="s">
        <v>1317</v>
      </c>
      <c r="Q100" s="1" t="s">
        <v>1187</v>
      </c>
      <c r="R100" s="1" t="s">
        <v>1149</v>
      </c>
      <c r="S100" s="1" t="s">
        <v>1334</v>
      </c>
      <c r="T100" s="1" t="s">
        <v>1335</v>
      </c>
      <c r="U100" s="1" t="s">
        <v>1336</v>
      </c>
      <c r="V100" s="1">
        <v>3</v>
      </c>
    </row>
    <row r="101" spans="1:22" ht="24.75" customHeight="1" x14ac:dyDescent="0.25">
      <c r="A101" s="1">
        <v>101</v>
      </c>
      <c r="B101" s="1" t="s">
        <v>523</v>
      </c>
      <c r="C101" s="3" t="s">
        <v>1496</v>
      </c>
      <c r="D101" s="1" t="s">
        <v>1995</v>
      </c>
      <c r="E101" s="1" t="s">
        <v>1996</v>
      </c>
      <c r="F101" s="1" t="s">
        <v>1997</v>
      </c>
      <c r="G101" s="1" t="s">
        <v>1998</v>
      </c>
      <c r="H101" s="1" t="s">
        <v>1999</v>
      </c>
      <c r="I101" s="1" t="s">
        <v>1497</v>
      </c>
      <c r="J101" s="1" t="s">
        <v>1497</v>
      </c>
      <c r="K101" s="1" t="s">
        <v>1497</v>
      </c>
      <c r="L101" s="1" t="s">
        <v>1497</v>
      </c>
      <c r="M101" s="1">
        <v>425</v>
      </c>
      <c r="N101" s="1">
        <v>340</v>
      </c>
      <c r="O101" s="1">
        <v>3</v>
      </c>
      <c r="P101" s="1" t="s">
        <v>1317</v>
      </c>
      <c r="Q101" s="1" t="s">
        <v>1187</v>
      </c>
      <c r="R101" s="1" t="s">
        <v>1149</v>
      </c>
      <c r="S101" s="1" t="s">
        <v>1334</v>
      </c>
      <c r="T101" s="1" t="s">
        <v>1335</v>
      </c>
      <c r="U101" s="1" t="s">
        <v>1336</v>
      </c>
      <c r="V101" s="1">
        <v>3</v>
      </c>
    </row>
    <row r="102" spans="1:22" ht="24.75" customHeight="1" x14ac:dyDescent="0.25">
      <c r="A102" s="1">
        <v>102</v>
      </c>
      <c r="B102" s="1" t="s">
        <v>131</v>
      </c>
      <c r="C102" s="3" t="s">
        <v>1545</v>
      </c>
      <c r="D102" s="1" t="s">
        <v>1546</v>
      </c>
      <c r="E102" s="1" t="s">
        <v>2000</v>
      </c>
      <c r="F102" s="1" t="s">
        <v>2001</v>
      </c>
      <c r="G102" s="1" t="s">
        <v>2002</v>
      </c>
      <c r="H102" s="1" t="s">
        <v>2003</v>
      </c>
      <c r="I102" s="1" t="s">
        <v>1575</v>
      </c>
      <c r="J102" s="1" t="s">
        <v>1574</v>
      </c>
      <c r="K102" s="1" t="s">
        <v>1576</v>
      </c>
      <c r="L102" s="1" t="s">
        <v>1577</v>
      </c>
      <c r="M102" s="1">
        <v>325</v>
      </c>
      <c r="N102" s="1">
        <v>260</v>
      </c>
      <c r="O102" s="1">
        <v>1</v>
      </c>
      <c r="P102" s="1" t="s">
        <v>1317</v>
      </c>
      <c r="Q102" s="1" t="s">
        <v>1187</v>
      </c>
      <c r="R102" s="1" t="s">
        <v>1148</v>
      </c>
      <c r="S102" s="1" t="s">
        <v>1334</v>
      </c>
      <c r="T102" s="1" t="s">
        <v>1335</v>
      </c>
      <c r="U102" s="1" t="s">
        <v>1336</v>
      </c>
      <c r="V102" s="1">
        <v>3</v>
      </c>
    </row>
    <row r="103" spans="1:22" ht="24.75" customHeight="1" x14ac:dyDescent="0.25">
      <c r="A103" s="1">
        <v>103</v>
      </c>
    </row>
  </sheetData>
  <sheetProtection algorithmName="SHA-512" hashValue="sw7J456cZSGhAXnv2Lxm5O6n+liaPQK48pV9usomGtBZTpiAU6dfYTJ9XGmE97NVRrjG2fK2hy5SxzzH5jKP5Q==" saltValue="/QpXv3jFqBKAZWcjhxxIdg==" spinCount="100000" sheet="1" objects="1" scenarios="1"/>
  <autoFilter ref="A1:W1" xr:uid="{00000000-0001-0000-0400-000000000000}"/>
  <phoneticPr fontId="2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21"/>
  <sheetViews>
    <sheetView workbookViewId="0">
      <selection activeCell="B2" sqref="B2"/>
    </sheetView>
  </sheetViews>
  <sheetFormatPr baseColWidth="10" defaultColWidth="5.42578125" defaultRowHeight="16.5" customHeight="1" x14ac:dyDescent="0.25"/>
  <cols>
    <col min="1" max="16384" width="5.42578125" style="1"/>
  </cols>
  <sheetData>
    <row r="1" spans="1:38" ht="16.5" customHeight="1" x14ac:dyDescent="0.25">
      <c r="B1" s="5">
        <v>7</v>
      </c>
      <c r="C1" s="5">
        <v>8</v>
      </c>
      <c r="D1" s="5">
        <v>9</v>
      </c>
      <c r="E1" s="5">
        <v>10</v>
      </c>
      <c r="F1" s="5">
        <v>11</v>
      </c>
      <c r="G1" s="5">
        <v>13</v>
      </c>
      <c r="H1" s="5">
        <v>14</v>
      </c>
      <c r="I1" s="5">
        <v>15</v>
      </c>
      <c r="J1" s="5">
        <v>16</v>
      </c>
      <c r="K1" s="5">
        <v>17</v>
      </c>
      <c r="L1" s="5">
        <v>18</v>
      </c>
      <c r="M1" s="5">
        <v>19</v>
      </c>
      <c r="N1" s="5">
        <v>20</v>
      </c>
      <c r="O1" s="5">
        <v>21</v>
      </c>
      <c r="P1" s="5">
        <v>22</v>
      </c>
      <c r="Q1" s="5">
        <v>23</v>
      </c>
      <c r="R1" s="5">
        <v>24</v>
      </c>
      <c r="S1" s="5">
        <v>25</v>
      </c>
      <c r="T1" s="5">
        <v>26</v>
      </c>
      <c r="U1" s="5">
        <v>27</v>
      </c>
      <c r="V1" s="5">
        <v>28</v>
      </c>
      <c r="W1" s="5">
        <v>29</v>
      </c>
      <c r="X1" s="5">
        <v>31</v>
      </c>
      <c r="Y1" s="5">
        <v>32</v>
      </c>
      <c r="Z1" s="5">
        <v>33</v>
      </c>
      <c r="AA1" s="5">
        <v>34</v>
      </c>
      <c r="AB1" s="5">
        <v>35</v>
      </c>
      <c r="AC1" s="5">
        <v>36</v>
      </c>
      <c r="AD1" s="5">
        <v>37</v>
      </c>
      <c r="AE1" s="5">
        <v>38</v>
      </c>
      <c r="AF1" s="5">
        <v>39</v>
      </c>
      <c r="AG1" s="5">
        <v>40</v>
      </c>
      <c r="AH1" s="5">
        <v>41</v>
      </c>
    </row>
    <row r="2" spans="1:38" ht="16.5" customHeight="1" x14ac:dyDescent="0.25">
      <c r="A2" s="5">
        <v>52</v>
      </c>
      <c r="B2" s="6">
        <f>INDEX('Registration form'!$E:$E,B$1,1)</f>
        <v>0</v>
      </c>
      <c r="C2" s="6">
        <f>INDEX('Registration form'!$E:$E,C$1,1)</f>
        <v>0</v>
      </c>
      <c r="D2" s="6">
        <f>INDEX('Registration form'!$E:$E,D$1,1)</f>
        <v>0</v>
      </c>
      <c r="E2" s="6">
        <f>INDEX('Registration form'!$E:$E,E$1,1)</f>
        <v>0</v>
      </c>
      <c r="F2" s="6">
        <f>INDEX('Registration form'!$E:$E,F$1,1)</f>
        <v>0</v>
      </c>
      <c r="G2" s="6">
        <f>INDEX('Registration form'!$E:$E,G$1,1)</f>
        <v>0</v>
      </c>
      <c r="H2" s="6">
        <f>INDEX('Registration form'!$E:$E,H$1,1)</f>
        <v>0</v>
      </c>
      <c r="I2" s="6">
        <f>INDEX('Registration form'!$E:$E,I$1,1)</f>
        <v>0</v>
      </c>
      <c r="J2" s="6">
        <f>INDEX('Registration form'!$E:$E,J$1,1)</f>
        <v>0</v>
      </c>
      <c r="K2" s="6">
        <f>INDEX('Registration form'!$E:$E,K$1,1)</f>
        <v>0</v>
      </c>
      <c r="L2" s="6">
        <f>INDEX('Registration form'!$E:$E,L$1,1)</f>
        <v>0</v>
      </c>
      <c r="M2" s="6" t="e">
        <f>INDEX('Registration form'!AC:AC,MATCH(INDEX('Registration form'!$E:$E,M$1,1),'Registration form'!AB:AB,0),1)</f>
        <v>#N/A</v>
      </c>
      <c r="N2" s="6">
        <f>INDEX('Registration form'!$E:$E,N$1,1)</f>
        <v>0</v>
      </c>
      <c r="O2" s="6">
        <f>INDEX('Registration form'!$E:$E,O$1,1)</f>
        <v>0</v>
      </c>
      <c r="P2" s="6" t="str">
        <f>INDEX('Registration form'!$E:$E,P$1,1)</f>
        <v/>
      </c>
      <c r="Q2" s="6" t="str">
        <f>INDEX('Registration form'!$E:$E,Q$1,1)</f>
        <v/>
      </c>
      <c r="R2" s="6" t="str">
        <f>INDEX('Registration form'!$E:$E,R$1,1)</f>
        <v/>
      </c>
      <c r="S2" s="6" t="str">
        <f>INDEX('Registration form'!$E:$E,S$1,1)</f>
        <v/>
      </c>
      <c r="T2" s="6" t="str">
        <f>INDEX('Registration form'!$E:$E,T$1,1)</f>
        <v/>
      </c>
      <c r="U2" s="6" t="e">
        <f>INDEX('Registration form'!AC:AC,MATCH(INDEX('Registration form'!$E:$E,U$1,1),'Registration form'!AB:AB,0),1)</f>
        <v>#N/A</v>
      </c>
      <c r="V2" s="6">
        <f>INDEX('Registration form'!$E:$E,V$1,1)</f>
        <v>0</v>
      </c>
      <c r="W2" s="6">
        <f>INDEX('Registration form'!$E:$E,W$1,1)</f>
        <v>0</v>
      </c>
      <c r="X2" s="6">
        <f>INDEX('Registration form'!$E:$E,X$1,1)</f>
        <v>0</v>
      </c>
      <c r="Y2" s="6">
        <f>INDEX('Registration form'!$E:$E,Y$1,1)</f>
        <v>0</v>
      </c>
      <c r="Z2" s="6">
        <f>INDEX('Registration form'!$E:$E,Z$1,1)</f>
        <v>0</v>
      </c>
      <c r="AA2" s="6">
        <f>INDEX('Registration form'!$E:$E,AA$1,1)</f>
        <v>0</v>
      </c>
      <c r="AB2" s="6">
        <f>INDEX('Registration form'!$E:$E,AB$1,1)</f>
        <v>0</v>
      </c>
      <c r="AC2" s="6">
        <f>INDEX('Registration form'!$E:$E,AC$1,1)</f>
        <v>0</v>
      </c>
      <c r="AD2" s="6">
        <f>INDEX('Registration form'!$E:$E,AD$1,1)</f>
        <v>0</v>
      </c>
      <c r="AE2" s="6">
        <f>INDEX('Registration form'!$E:$E,AE$1,1)</f>
        <v>0</v>
      </c>
      <c r="AF2" s="6">
        <f>INDEX('Registration form'!$E:$E,AF$1,1)</f>
        <v>0</v>
      </c>
      <c r="AG2" s="6" t="e">
        <f>INDEX('Registration form'!AC:AC,MATCH(INDEX('Registration form'!$E:$E,AG$1,1),'Registration form'!AB:AB,0),1)</f>
        <v>#N/A</v>
      </c>
      <c r="AH2" s="6" t="str">
        <f>INDEX(Lexique!A:A,MATCH(INDEX('Registration form'!$E:$E,AH$1,1),Lexique!F:F,0),1)</f>
        <v>EN</v>
      </c>
      <c r="AI2" s="6">
        <f>INDEX('Registration form'!B:B,A2,1)</f>
        <v>0</v>
      </c>
      <c r="AJ2" s="6">
        <f>INDEX('Registration form'!E:E,A2,1)</f>
        <v>0</v>
      </c>
      <c r="AK2" s="7" t="s">
        <v>253</v>
      </c>
      <c r="AL2" s="6" t="str">
        <f>IF(AJ2=0,"",ROW())</f>
        <v/>
      </c>
    </row>
    <row r="3" spans="1:38" ht="16.5" customHeight="1" x14ac:dyDescent="0.25">
      <c r="A3" s="5">
        <f>A2+1</f>
        <v>53</v>
      </c>
      <c r="B3" s="6">
        <f>B$2</f>
        <v>0</v>
      </c>
      <c r="C3" s="6">
        <f t="shared" ref="C3:AH12" si="0">C$2</f>
        <v>0</v>
      </c>
      <c r="D3" s="6">
        <f t="shared" si="0"/>
        <v>0</v>
      </c>
      <c r="E3" s="6">
        <f t="shared" si="0"/>
        <v>0</v>
      </c>
      <c r="F3" s="6">
        <f t="shared" si="0"/>
        <v>0</v>
      </c>
      <c r="G3" s="6">
        <f t="shared" si="0"/>
        <v>0</v>
      </c>
      <c r="H3" s="6">
        <f t="shared" si="0"/>
        <v>0</v>
      </c>
      <c r="I3" s="6">
        <f t="shared" si="0"/>
        <v>0</v>
      </c>
      <c r="J3" s="6">
        <f t="shared" ref="J3:L12" si="1">J$2</f>
        <v>0</v>
      </c>
      <c r="K3" s="6">
        <f t="shared" si="1"/>
        <v>0</v>
      </c>
      <c r="L3" s="6">
        <f t="shared" si="1"/>
        <v>0</v>
      </c>
      <c r="M3" s="6" t="e">
        <f t="shared" si="0"/>
        <v>#N/A</v>
      </c>
      <c r="N3" s="6">
        <f t="shared" si="0"/>
        <v>0</v>
      </c>
      <c r="O3" s="6">
        <f t="shared" si="0"/>
        <v>0</v>
      </c>
      <c r="P3" s="6" t="str">
        <f t="shared" si="0"/>
        <v/>
      </c>
      <c r="Q3" s="6" t="str">
        <f t="shared" si="0"/>
        <v/>
      </c>
      <c r="R3" s="6" t="str">
        <f t="shared" si="0"/>
        <v/>
      </c>
      <c r="S3" s="6" t="str">
        <f t="shared" si="0"/>
        <v/>
      </c>
      <c r="T3" s="6" t="str">
        <f t="shared" si="0"/>
        <v/>
      </c>
      <c r="U3" s="6" t="e">
        <f t="shared" si="0"/>
        <v>#N/A</v>
      </c>
      <c r="V3" s="6">
        <f t="shared" si="0"/>
        <v>0</v>
      </c>
      <c r="W3" s="6">
        <f t="shared" si="0"/>
        <v>0</v>
      </c>
      <c r="X3" s="6">
        <f t="shared" si="0"/>
        <v>0</v>
      </c>
      <c r="Y3" s="6">
        <f t="shared" si="0"/>
        <v>0</v>
      </c>
      <c r="Z3" s="6">
        <f t="shared" si="0"/>
        <v>0</v>
      </c>
      <c r="AA3" s="6">
        <f t="shared" si="0"/>
        <v>0</v>
      </c>
      <c r="AB3" s="6">
        <f t="shared" si="0"/>
        <v>0</v>
      </c>
      <c r="AC3" s="6">
        <f t="shared" si="0"/>
        <v>0</v>
      </c>
      <c r="AD3" s="6">
        <f t="shared" si="0"/>
        <v>0</v>
      </c>
      <c r="AE3" s="6">
        <f t="shared" si="0"/>
        <v>0</v>
      </c>
      <c r="AF3" s="6">
        <f t="shared" si="0"/>
        <v>0</v>
      </c>
      <c r="AG3" s="6" t="e">
        <f t="shared" si="0"/>
        <v>#N/A</v>
      </c>
      <c r="AH3" s="6" t="str">
        <f t="shared" si="0"/>
        <v>EN</v>
      </c>
      <c r="AI3" s="6">
        <f>INDEX('Registration form'!B:B,A3,1)</f>
        <v>0</v>
      </c>
      <c r="AJ3" s="6">
        <f>INDEX('Registration form'!E:E,A3,1)</f>
        <v>0</v>
      </c>
      <c r="AK3" s="7" t="str">
        <f>AK2</f>
        <v>P1</v>
      </c>
      <c r="AL3" s="6" t="str">
        <f t="shared" ref="AL3:AL66" si="2">IF(AJ3=0,"",ROW())</f>
        <v/>
      </c>
    </row>
    <row r="4" spans="1:38" ht="16.5" customHeight="1" x14ac:dyDescent="0.25">
      <c r="A4" s="5">
        <f t="shared" ref="A4:A21" si="3">A3+1</f>
        <v>54</v>
      </c>
      <c r="B4" s="6">
        <f t="shared" ref="B4:T21" si="4">B$2</f>
        <v>0</v>
      </c>
      <c r="C4" s="6">
        <f t="shared" si="4"/>
        <v>0</v>
      </c>
      <c r="D4" s="6">
        <f t="shared" si="4"/>
        <v>0</v>
      </c>
      <c r="E4" s="6">
        <f t="shared" si="4"/>
        <v>0</v>
      </c>
      <c r="F4" s="6">
        <f t="shared" si="4"/>
        <v>0</v>
      </c>
      <c r="G4" s="6">
        <f t="shared" si="4"/>
        <v>0</v>
      </c>
      <c r="H4" s="6">
        <f t="shared" si="4"/>
        <v>0</v>
      </c>
      <c r="I4" s="6">
        <f t="shared" si="4"/>
        <v>0</v>
      </c>
      <c r="J4" s="6">
        <f t="shared" si="4"/>
        <v>0</v>
      </c>
      <c r="K4" s="6">
        <f t="shared" si="4"/>
        <v>0</v>
      </c>
      <c r="L4" s="6">
        <f t="shared" si="4"/>
        <v>0</v>
      </c>
      <c r="M4" s="6" t="e">
        <f t="shared" si="4"/>
        <v>#N/A</v>
      </c>
      <c r="N4" s="6">
        <f t="shared" si="4"/>
        <v>0</v>
      </c>
      <c r="O4" s="6">
        <f t="shared" si="4"/>
        <v>0</v>
      </c>
      <c r="P4" s="6" t="str">
        <f t="shared" si="4"/>
        <v/>
      </c>
      <c r="Q4" s="6" t="str">
        <f t="shared" si="4"/>
        <v/>
      </c>
      <c r="R4" s="6" t="str">
        <f t="shared" si="4"/>
        <v/>
      </c>
      <c r="S4" s="6" t="str">
        <f t="shared" si="4"/>
        <v/>
      </c>
      <c r="T4" s="6" t="str">
        <f t="shared" si="4"/>
        <v/>
      </c>
      <c r="U4" s="6" t="e">
        <f t="shared" ref="U4:U67" si="5">U$2</f>
        <v>#N/A</v>
      </c>
      <c r="V4" s="6">
        <f t="shared" si="0"/>
        <v>0</v>
      </c>
      <c r="W4" s="6">
        <f t="shared" si="0"/>
        <v>0</v>
      </c>
      <c r="X4" s="6">
        <f t="shared" si="0"/>
        <v>0</v>
      </c>
      <c r="Y4" s="6">
        <f t="shared" si="0"/>
        <v>0</v>
      </c>
      <c r="Z4" s="6">
        <f t="shared" si="0"/>
        <v>0</v>
      </c>
      <c r="AA4" s="6">
        <f t="shared" si="0"/>
        <v>0</v>
      </c>
      <c r="AB4" s="6">
        <f t="shared" si="0"/>
        <v>0</v>
      </c>
      <c r="AC4" s="6">
        <f t="shared" si="0"/>
        <v>0</v>
      </c>
      <c r="AD4" s="6">
        <f t="shared" si="0"/>
        <v>0</v>
      </c>
      <c r="AE4" s="6">
        <f t="shared" si="0"/>
        <v>0</v>
      </c>
      <c r="AF4" s="6">
        <f t="shared" si="0"/>
        <v>0</v>
      </c>
      <c r="AG4" s="6" t="e">
        <f t="shared" si="0"/>
        <v>#N/A</v>
      </c>
      <c r="AH4" s="6" t="str">
        <f t="shared" si="0"/>
        <v>EN</v>
      </c>
      <c r="AI4" s="6">
        <f>INDEX('Registration form'!B:B,A4,1)</f>
        <v>0</v>
      </c>
      <c r="AJ4" s="6">
        <f>INDEX('Registration form'!E:E,A4,1)</f>
        <v>0</v>
      </c>
      <c r="AK4" s="7" t="str">
        <f t="shared" ref="AK4:AK67" si="6">AK3</f>
        <v>P1</v>
      </c>
      <c r="AL4" s="6" t="str">
        <f t="shared" si="2"/>
        <v/>
      </c>
    </row>
    <row r="5" spans="1:38" ht="16.5" customHeight="1" x14ac:dyDescent="0.25">
      <c r="A5" s="5">
        <f t="shared" si="3"/>
        <v>55</v>
      </c>
      <c r="B5" s="6">
        <f t="shared" si="4"/>
        <v>0</v>
      </c>
      <c r="C5" s="6">
        <f t="shared" si="0"/>
        <v>0</v>
      </c>
      <c r="D5" s="6">
        <f t="shared" si="0"/>
        <v>0</v>
      </c>
      <c r="E5" s="6">
        <f t="shared" si="0"/>
        <v>0</v>
      </c>
      <c r="F5" s="6">
        <f t="shared" si="0"/>
        <v>0</v>
      </c>
      <c r="G5" s="6">
        <f t="shared" si="0"/>
        <v>0</v>
      </c>
      <c r="H5" s="6">
        <f t="shared" si="0"/>
        <v>0</v>
      </c>
      <c r="I5" s="6">
        <f t="shared" si="0"/>
        <v>0</v>
      </c>
      <c r="J5" s="6">
        <f t="shared" si="1"/>
        <v>0</v>
      </c>
      <c r="K5" s="6">
        <f t="shared" si="1"/>
        <v>0</v>
      </c>
      <c r="L5" s="6">
        <f t="shared" si="1"/>
        <v>0</v>
      </c>
      <c r="M5" s="6" t="e">
        <f t="shared" si="0"/>
        <v>#N/A</v>
      </c>
      <c r="N5" s="6">
        <f t="shared" si="0"/>
        <v>0</v>
      </c>
      <c r="O5" s="6">
        <f t="shared" si="0"/>
        <v>0</v>
      </c>
      <c r="P5" s="6" t="str">
        <f t="shared" si="0"/>
        <v/>
      </c>
      <c r="Q5" s="6" t="str">
        <f t="shared" si="0"/>
        <v/>
      </c>
      <c r="R5" s="6" t="str">
        <f t="shared" si="0"/>
        <v/>
      </c>
      <c r="S5" s="6" t="str">
        <f t="shared" si="0"/>
        <v/>
      </c>
      <c r="T5" s="6" t="str">
        <f t="shared" si="0"/>
        <v/>
      </c>
      <c r="U5" s="6" t="e">
        <f t="shared" si="5"/>
        <v>#N/A</v>
      </c>
      <c r="V5" s="6">
        <f t="shared" si="0"/>
        <v>0</v>
      </c>
      <c r="W5" s="6">
        <f t="shared" si="0"/>
        <v>0</v>
      </c>
      <c r="X5" s="6">
        <f t="shared" si="0"/>
        <v>0</v>
      </c>
      <c r="Y5" s="6">
        <f t="shared" si="0"/>
        <v>0</v>
      </c>
      <c r="Z5" s="6">
        <f t="shared" si="0"/>
        <v>0</v>
      </c>
      <c r="AA5" s="6">
        <f t="shared" si="0"/>
        <v>0</v>
      </c>
      <c r="AB5" s="6">
        <f t="shared" si="0"/>
        <v>0</v>
      </c>
      <c r="AC5" s="6">
        <f t="shared" si="0"/>
        <v>0</v>
      </c>
      <c r="AD5" s="6">
        <f t="shared" si="0"/>
        <v>0</v>
      </c>
      <c r="AE5" s="6">
        <f t="shared" si="0"/>
        <v>0</v>
      </c>
      <c r="AF5" s="6">
        <f t="shared" si="0"/>
        <v>0</v>
      </c>
      <c r="AG5" s="6" t="e">
        <f t="shared" si="0"/>
        <v>#N/A</v>
      </c>
      <c r="AH5" s="6" t="str">
        <f t="shared" si="0"/>
        <v>EN</v>
      </c>
      <c r="AI5" s="6">
        <f>INDEX('Registration form'!B:B,A5,1)</f>
        <v>0</v>
      </c>
      <c r="AJ5" s="6">
        <f>INDEX('Registration form'!E:E,A5,1)</f>
        <v>0</v>
      </c>
      <c r="AK5" s="7" t="str">
        <f t="shared" si="6"/>
        <v>P1</v>
      </c>
      <c r="AL5" s="6" t="str">
        <f t="shared" si="2"/>
        <v/>
      </c>
    </row>
    <row r="6" spans="1:38" ht="16.5" customHeight="1" x14ac:dyDescent="0.25">
      <c r="A6" s="5">
        <f t="shared" si="3"/>
        <v>56</v>
      </c>
      <c r="B6" s="6">
        <f t="shared" si="4"/>
        <v>0</v>
      </c>
      <c r="C6" s="6">
        <f t="shared" si="0"/>
        <v>0</v>
      </c>
      <c r="D6" s="6">
        <f t="shared" si="0"/>
        <v>0</v>
      </c>
      <c r="E6" s="6">
        <f t="shared" si="0"/>
        <v>0</v>
      </c>
      <c r="F6" s="6">
        <f t="shared" si="0"/>
        <v>0</v>
      </c>
      <c r="G6" s="6">
        <f t="shared" si="0"/>
        <v>0</v>
      </c>
      <c r="H6" s="6">
        <f t="shared" si="0"/>
        <v>0</v>
      </c>
      <c r="I6" s="6">
        <f t="shared" si="0"/>
        <v>0</v>
      </c>
      <c r="J6" s="6">
        <f t="shared" si="1"/>
        <v>0</v>
      </c>
      <c r="K6" s="6">
        <f t="shared" si="1"/>
        <v>0</v>
      </c>
      <c r="L6" s="6">
        <f t="shared" si="1"/>
        <v>0</v>
      </c>
      <c r="M6" s="6" t="e">
        <f t="shared" si="0"/>
        <v>#N/A</v>
      </c>
      <c r="N6" s="6">
        <f t="shared" si="0"/>
        <v>0</v>
      </c>
      <c r="O6" s="6">
        <f t="shared" si="0"/>
        <v>0</v>
      </c>
      <c r="P6" s="6" t="str">
        <f t="shared" si="0"/>
        <v/>
      </c>
      <c r="Q6" s="6" t="str">
        <f t="shared" si="0"/>
        <v/>
      </c>
      <c r="R6" s="6" t="str">
        <f t="shared" si="0"/>
        <v/>
      </c>
      <c r="S6" s="6" t="str">
        <f t="shared" si="0"/>
        <v/>
      </c>
      <c r="T6" s="6" t="str">
        <f t="shared" si="0"/>
        <v/>
      </c>
      <c r="U6" s="6" t="e">
        <f t="shared" si="5"/>
        <v>#N/A</v>
      </c>
      <c r="V6" s="6">
        <f t="shared" si="0"/>
        <v>0</v>
      </c>
      <c r="W6" s="6">
        <f t="shared" si="0"/>
        <v>0</v>
      </c>
      <c r="X6" s="6">
        <f t="shared" si="0"/>
        <v>0</v>
      </c>
      <c r="Y6" s="6">
        <f t="shared" si="0"/>
        <v>0</v>
      </c>
      <c r="Z6" s="6">
        <f t="shared" si="0"/>
        <v>0</v>
      </c>
      <c r="AA6" s="6">
        <f t="shared" si="0"/>
        <v>0</v>
      </c>
      <c r="AB6" s="6">
        <f t="shared" si="0"/>
        <v>0</v>
      </c>
      <c r="AC6" s="6">
        <f t="shared" si="0"/>
        <v>0</v>
      </c>
      <c r="AD6" s="6">
        <f t="shared" si="0"/>
        <v>0</v>
      </c>
      <c r="AE6" s="6">
        <f t="shared" si="0"/>
        <v>0</v>
      </c>
      <c r="AF6" s="6">
        <f t="shared" si="0"/>
        <v>0</v>
      </c>
      <c r="AG6" s="6" t="e">
        <f t="shared" si="0"/>
        <v>#N/A</v>
      </c>
      <c r="AH6" s="6" t="str">
        <f t="shared" si="0"/>
        <v>EN</v>
      </c>
      <c r="AI6" s="6">
        <f>INDEX('Registration form'!B:B,A6,1)</f>
        <v>0</v>
      </c>
      <c r="AJ6" s="6">
        <f>INDEX('Registration form'!E:E,A6,1)</f>
        <v>0</v>
      </c>
      <c r="AK6" s="7" t="str">
        <f t="shared" si="6"/>
        <v>P1</v>
      </c>
      <c r="AL6" s="6" t="str">
        <f t="shared" si="2"/>
        <v/>
      </c>
    </row>
    <row r="7" spans="1:38" ht="16.5" customHeight="1" x14ac:dyDescent="0.25">
      <c r="A7" s="5">
        <f t="shared" si="3"/>
        <v>57</v>
      </c>
      <c r="B7" s="6">
        <f t="shared" si="4"/>
        <v>0</v>
      </c>
      <c r="C7" s="6">
        <f t="shared" si="0"/>
        <v>0</v>
      </c>
      <c r="D7" s="6">
        <f t="shared" si="0"/>
        <v>0</v>
      </c>
      <c r="E7" s="6">
        <f t="shared" si="0"/>
        <v>0</v>
      </c>
      <c r="F7" s="6">
        <f t="shared" si="0"/>
        <v>0</v>
      </c>
      <c r="G7" s="6">
        <f t="shared" si="0"/>
        <v>0</v>
      </c>
      <c r="H7" s="6">
        <f t="shared" si="0"/>
        <v>0</v>
      </c>
      <c r="I7" s="6">
        <f t="shared" si="0"/>
        <v>0</v>
      </c>
      <c r="J7" s="6">
        <f t="shared" si="1"/>
        <v>0</v>
      </c>
      <c r="K7" s="6">
        <f t="shared" si="1"/>
        <v>0</v>
      </c>
      <c r="L7" s="6">
        <f t="shared" si="1"/>
        <v>0</v>
      </c>
      <c r="M7" s="6" t="e">
        <f t="shared" si="0"/>
        <v>#N/A</v>
      </c>
      <c r="N7" s="6">
        <f t="shared" si="0"/>
        <v>0</v>
      </c>
      <c r="O7" s="6">
        <f t="shared" si="0"/>
        <v>0</v>
      </c>
      <c r="P7" s="6" t="str">
        <f t="shared" si="0"/>
        <v/>
      </c>
      <c r="Q7" s="6" t="str">
        <f t="shared" si="0"/>
        <v/>
      </c>
      <c r="R7" s="6" t="str">
        <f t="shared" si="0"/>
        <v/>
      </c>
      <c r="S7" s="6" t="str">
        <f t="shared" si="0"/>
        <v/>
      </c>
      <c r="T7" s="6" t="str">
        <f t="shared" si="0"/>
        <v/>
      </c>
      <c r="U7" s="6" t="e">
        <f t="shared" si="5"/>
        <v>#N/A</v>
      </c>
      <c r="V7" s="6">
        <f t="shared" si="0"/>
        <v>0</v>
      </c>
      <c r="W7" s="6">
        <f t="shared" si="0"/>
        <v>0</v>
      </c>
      <c r="X7" s="6">
        <f t="shared" si="0"/>
        <v>0</v>
      </c>
      <c r="Y7" s="6">
        <f t="shared" si="0"/>
        <v>0</v>
      </c>
      <c r="Z7" s="6">
        <f t="shared" si="0"/>
        <v>0</v>
      </c>
      <c r="AA7" s="6">
        <f t="shared" si="0"/>
        <v>0</v>
      </c>
      <c r="AB7" s="6">
        <f t="shared" si="0"/>
        <v>0</v>
      </c>
      <c r="AC7" s="6">
        <f t="shared" si="0"/>
        <v>0</v>
      </c>
      <c r="AD7" s="6">
        <f t="shared" si="0"/>
        <v>0</v>
      </c>
      <c r="AE7" s="6">
        <f t="shared" si="0"/>
        <v>0</v>
      </c>
      <c r="AF7" s="6">
        <f t="shared" si="0"/>
        <v>0</v>
      </c>
      <c r="AG7" s="6" t="e">
        <f t="shared" si="0"/>
        <v>#N/A</v>
      </c>
      <c r="AH7" s="6" t="str">
        <f t="shared" si="0"/>
        <v>EN</v>
      </c>
      <c r="AI7" s="6">
        <f>INDEX('Registration form'!B:B,A7,1)</f>
        <v>0</v>
      </c>
      <c r="AJ7" s="6">
        <f>INDEX('Registration form'!E:E,A7,1)</f>
        <v>0</v>
      </c>
      <c r="AK7" s="7" t="str">
        <f t="shared" si="6"/>
        <v>P1</v>
      </c>
      <c r="AL7" s="6" t="str">
        <f t="shared" si="2"/>
        <v/>
      </c>
    </row>
    <row r="8" spans="1:38" ht="16.5" customHeight="1" x14ac:dyDescent="0.25">
      <c r="A8" s="5">
        <f t="shared" si="3"/>
        <v>58</v>
      </c>
      <c r="B8" s="6">
        <f t="shared" si="4"/>
        <v>0</v>
      </c>
      <c r="C8" s="6">
        <f t="shared" si="0"/>
        <v>0</v>
      </c>
      <c r="D8" s="6">
        <f t="shared" si="0"/>
        <v>0</v>
      </c>
      <c r="E8" s="6">
        <f t="shared" si="0"/>
        <v>0</v>
      </c>
      <c r="F8" s="6">
        <f t="shared" si="0"/>
        <v>0</v>
      </c>
      <c r="G8" s="6">
        <f t="shared" si="0"/>
        <v>0</v>
      </c>
      <c r="H8" s="6">
        <f t="shared" si="0"/>
        <v>0</v>
      </c>
      <c r="I8" s="6">
        <f t="shared" si="0"/>
        <v>0</v>
      </c>
      <c r="J8" s="6">
        <f t="shared" si="1"/>
        <v>0</v>
      </c>
      <c r="K8" s="6">
        <f t="shared" si="1"/>
        <v>0</v>
      </c>
      <c r="L8" s="6">
        <f t="shared" si="1"/>
        <v>0</v>
      </c>
      <c r="M8" s="6" t="e">
        <f t="shared" si="0"/>
        <v>#N/A</v>
      </c>
      <c r="N8" s="6">
        <f t="shared" si="0"/>
        <v>0</v>
      </c>
      <c r="O8" s="6">
        <f t="shared" si="0"/>
        <v>0</v>
      </c>
      <c r="P8" s="6" t="str">
        <f t="shared" si="0"/>
        <v/>
      </c>
      <c r="Q8" s="6" t="str">
        <f t="shared" si="0"/>
        <v/>
      </c>
      <c r="R8" s="6" t="str">
        <f t="shared" si="0"/>
        <v/>
      </c>
      <c r="S8" s="6" t="str">
        <f t="shared" si="0"/>
        <v/>
      </c>
      <c r="T8" s="6" t="str">
        <f t="shared" si="0"/>
        <v/>
      </c>
      <c r="U8" s="6" t="e">
        <f t="shared" si="5"/>
        <v>#N/A</v>
      </c>
      <c r="V8" s="6">
        <f t="shared" si="0"/>
        <v>0</v>
      </c>
      <c r="W8" s="6">
        <f t="shared" si="0"/>
        <v>0</v>
      </c>
      <c r="X8" s="6">
        <f t="shared" si="0"/>
        <v>0</v>
      </c>
      <c r="Y8" s="6">
        <f t="shared" si="0"/>
        <v>0</v>
      </c>
      <c r="Z8" s="6">
        <f t="shared" si="0"/>
        <v>0</v>
      </c>
      <c r="AA8" s="6">
        <f t="shared" si="0"/>
        <v>0</v>
      </c>
      <c r="AB8" s="6">
        <f t="shared" si="0"/>
        <v>0</v>
      </c>
      <c r="AC8" s="6">
        <f t="shared" si="0"/>
        <v>0</v>
      </c>
      <c r="AD8" s="6">
        <f t="shared" si="0"/>
        <v>0</v>
      </c>
      <c r="AE8" s="6">
        <f t="shared" si="0"/>
        <v>0</v>
      </c>
      <c r="AF8" s="6">
        <f t="shared" si="0"/>
        <v>0</v>
      </c>
      <c r="AG8" s="6" t="e">
        <f t="shared" si="0"/>
        <v>#N/A</v>
      </c>
      <c r="AH8" s="6" t="str">
        <f t="shared" si="0"/>
        <v>EN</v>
      </c>
      <c r="AI8" s="6">
        <f>INDEX('Registration form'!B:B,A8,1)</f>
        <v>0</v>
      </c>
      <c r="AJ8" s="6">
        <f>INDEX('Registration form'!E:E,A8,1)</f>
        <v>0</v>
      </c>
      <c r="AK8" s="7" t="str">
        <f t="shared" si="6"/>
        <v>P1</v>
      </c>
      <c r="AL8" s="6" t="str">
        <f t="shared" si="2"/>
        <v/>
      </c>
    </row>
    <row r="9" spans="1:38" ht="16.5" customHeight="1" x14ac:dyDescent="0.25">
      <c r="A9" s="5">
        <f t="shared" si="3"/>
        <v>59</v>
      </c>
      <c r="B9" s="6">
        <f t="shared" si="4"/>
        <v>0</v>
      </c>
      <c r="C9" s="6">
        <f t="shared" si="0"/>
        <v>0</v>
      </c>
      <c r="D9" s="6">
        <f t="shared" si="0"/>
        <v>0</v>
      </c>
      <c r="E9" s="6">
        <f t="shared" si="0"/>
        <v>0</v>
      </c>
      <c r="F9" s="6">
        <f t="shared" si="0"/>
        <v>0</v>
      </c>
      <c r="G9" s="6">
        <f t="shared" si="0"/>
        <v>0</v>
      </c>
      <c r="H9" s="6">
        <f t="shared" si="0"/>
        <v>0</v>
      </c>
      <c r="I9" s="6">
        <f t="shared" si="0"/>
        <v>0</v>
      </c>
      <c r="J9" s="6">
        <f t="shared" si="1"/>
        <v>0</v>
      </c>
      <c r="K9" s="6">
        <f t="shared" si="1"/>
        <v>0</v>
      </c>
      <c r="L9" s="6">
        <f t="shared" si="1"/>
        <v>0</v>
      </c>
      <c r="M9" s="6" t="e">
        <f t="shared" si="0"/>
        <v>#N/A</v>
      </c>
      <c r="N9" s="6">
        <f t="shared" si="0"/>
        <v>0</v>
      </c>
      <c r="O9" s="6">
        <f t="shared" si="0"/>
        <v>0</v>
      </c>
      <c r="P9" s="6" t="str">
        <f t="shared" si="0"/>
        <v/>
      </c>
      <c r="Q9" s="6" t="str">
        <f t="shared" si="0"/>
        <v/>
      </c>
      <c r="R9" s="6" t="str">
        <f t="shared" si="0"/>
        <v/>
      </c>
      <c r="S9" s="6" t="str">
        <f t="shared" si="0"/>
        <v/>
      </c>
      <c r="T9" s="6" t="str">
        <f t="shared" si="0"/>
        <v/>
      </c>
      <c r="U9" s="6" t="e">
        <f t="shared" si="5"/>
        <v>#N/A</v>
      </c>
      <c r="V9" s="6">
        <f t="shared" si="0"/>
        <v>0</v>
      </c>
      <c r="W9" s="6">
        <f t="shared" si="0"/>
        <v>0</v>
      </c>
      <c r="X9" s="6">
        <f t="shared" si="0"/>
        <v>0</v>
      </c>
      <c r="Y9" s="6">
        <f t="shared" si="0"/>
        <v>0</v>
      </c>
      <c r="Z9" s="6">
        <f t="shared" si="0"/>
        <v>0</v>
      </c>
      <c r="AA9" s="6">
        <f t="shared" si="0"/>
        <v>0</v>
      </c>
      <c r="AB9" s="6">
        <f t="shared" si="0"/>
        <v>0</v>
      </c>
      <c r="AC9" s="6">
        <f t="shared" si="0"/>
        <v>0</v>
      </c>
      <c r="AD9" s="6">
        <f t="shared" si="0"/>
        <v>0</v>
      </c>
      <c r="AE9" s="6">
        <f t="shared" si="0"/>
        <v>0</v>
      </c>
      <c r="AF9" s="6">
        <f t="shared" si="0"/>
        <v>0</v>
      </c>
      <c r="AG9" s="6" t="e">
        <f t="shared" si="0"/>
        <v>#N/A</v>
      </c>
      <c r="AH9" s="6" t="str">
        <f t="shared" si="0"/>
        <v>EN</v>
      </c>
      <c r="AI9" s="6">
        <f>INDEX('Registration form'!B:B,A9,1)</f>
        <v>0</v>
      </c>
      <c r="AJ9" s="6">
        <f>INDEX('Registration form'!E:E,A9,1)</f>
        <v>0</v>
      </c>
      <c r="AK9" s="7" t="str">
        <f t="shared" si="6"/>
        <v>P1</v>
      </c>
      <c r="AL9" s="6" t="str">
        <f t="shared" si="2"/>
        <v/>
      </c>
    </row>
    <row r="10" spans="1:38" ht="16.5" customHeight="1" x14ac:dyDescent="0.25">
      <c r="A10" s="5">
        <f t="shared" si="3"/>
        <v>60</v>
      </c>
      <c r="B10" s="6">
        <f t="shared" si="4"/>
        <v>0</v>
      </c>
      <c r="C10" s="6">
        <f t="shared" si="0"/>
        <v>0</v>
      </c>
      <c r="D10" s="6">
        <f t="shared" si="0"/>
        <v>0</v>
      </c>
      <c r="E10" s="6">
        <f t="shared" si="0"/>
        <v>0</v>
      </c>
      <c r="F10" s="6">
        <f t="shared" si="0"/>
        <v>0</v>
      </c>
      <c r="G10" s="6">
        <f t="shared" si="0"/>
        <v>0</v>
      </c>
      <c r="H10" s="6">
        <f t="shared" si="0"/>
        <v>0</v>
      </c>
      <c r="I10" s="6">
        <f t="shared" si="0"/>
        <v>0</v>
      </c>
      <c r="J10" s="6">
        <f t="shared" si="1"/>
        <v>0</v>
      </c>
      <c r="K10" s="6">
        <f t="shared" si="1"/>
        <v>0</v>
      </c>
      <c r="L10" s="6">
        <f t="shared" si="1"/>
        <v>0</v>
      </c>
      <c r="M10" s="6" t="e">
        <f t="shared" si="0"/>
        <v>#N/A</v>
      </c>
      <c r="N10" s="6">
        <f t="shared" si="0"/>
        <v>0</v>
      </c>
      <c r="O10" s="6">
        <f t="shared" si="0"/>
        <v>0</v>
      </c>
      <c r="P10" s="6" t="str">
        <f t="shared" si="0"/>
        <v/>
      </c>
      <c r="Q10" s="6" t="str">
        <f t="shared" si="0"/>
        <v/>
      </c>
      <c r="R10" s="6" t="str">
        <f t="shared" si="0"/>
        <v/>
      </c>
      <c r="S10" s="6" t="str">
        <f t="shared" si="0"/>
        <v/>
      </c>
      <c r="T10" s="6" t="str">
        <f t="shared" si="0"/>
        <v/>
      </c>
      <c r="U10" s="6" t="e">
        <f t="shared" si="5"/>
        <v>#N/A</v>
      </c>
      <c r="V10" s="6">
        <f t="shared" si="0"/>
        <v>0</v>
      </c>
      <c r="W10" s="6">
        <f t="shared" si="0"/>
        <v>0</v>
      </c>
      <c r="X10" s="6">
        <f t="shared" si="0"/>
        <v>0</v>
      </c>
      <c r="Y10" s="6">
        <f t="shared" si="0"/>
        <v>0</v>
      </c>
      <c r="Z10" s="6">
        <f t="shared" si="0"/>
        <v>0</v>
      </c>
      <c r="AA10" s="6">
        <f t="shared" si="0"/>
        <v>0</v>
      </c>
      <c r="AB10" s="6">
        <f t="shared" si="0"/>
        <v>0</v>
      </c>
      <c r="AC10" s="6">
        <f t="shared" si="0"/>
        <v>0</v>
      </c>
      <c r="AD10" s="6">
        <f t="shared" si="0"/>
        <v>0</v>
      </c>
      <c r="AE10" s="6">
        <f t="shared" si="0"/>
        <v>0</v>
      </c>
      <c r="AF10" s="6">
        <f t="shared" si="0"/>
        <v>0</v>
      </c>
      <c r="AG10" s="6" t="e">
        <f t="shared" si="0"/>
        <v>#N/A</v>
      </c>
      <c r="AH10" s="6" t="str">
        <f t="shared" si="0"/>
        <v>EN</v>
      </c>
      <c r="AI10" s="6">
        <f>INDEX('Registration form'!B:B,A10,1)</f>
        <v>0</v>
      </c>
      <c r="AJ10" s="6">
        <f>INDEX('Registration form'!E:E,A10,1)</f>
        <v>0</v>
      </c>
      <c r="AK10" s="7" t="str">
        <f t="shared" si="6"/>
        <v>P1</v>
      </c>
      <c r="AL10" s="6" t="str">
        <f t="shared" si="2"/>
        <v/>
      </c>
    </row>
    <row r="11" spans="1:38" ht="16.5" customHeight="1" x14ac:dyDescent="0.25">
      <c r="A11" s="5">
        <f t="shared" si="3"/>
        <v>61</v>
      </c>
      <c r="B11" s="6">
        <f t="shared" si="4"/>
        <v>0</v>
      </c>
      <c r="C11" s="6">
        <f t="shared" si="0"/>
        <v>0</v>
      </c>
      <c r="D11" s="6">
        <f t="shared" si="0"/>
        <v>0</v>
      </c>
      <c r="E11" s="6">
        <f t="shared" si="0"/>
        <v>0</v>
      </c>
      <c r="F11" s="6">
        <f t="shared" si="0"/>
        <v>0</v>
      </c>
      <c r="G11" s="6">
        <f t="shared" si="0"/>
        <v>0</v>
      </c>
      <c r="H11" s="6">
        <f t="shared" si="0"/>
        <v>0</v>
      </c>
      <c r="I11" s="6">
        <f t="shared" si="0"/>
        <v>0</v>
      </c>
      <c r="J11" s="6">
        <f t="shared" si="1"/>
        <v>0</v>
      </c>
      <c r="K11" s="6">
        <f t="shared" si="1"/>
        <v>0</v>
      </c>
      <c r="L11" s="6">
        <f t="shared" si="1"/>
        <v>0</v>
      </c>
      <c r="M11" s="6" t="e">
        <f t="shared" si="0"/>
        <v>#N/A</v>
      </c>
      <c r="N11" s="6">
        <f t="shared" si="0"/>
        <v>0</v>
      </c>
      <c r="O11" s="6">
        <f t="shared" si="0"/>
        <v>0</v>
      </c>
      <c r="P11" s="6" t="str">
        <f t="shared" si="0"/>
        <v/>
      </c>
      <c r="Q11" s="6" t="str">
        <f t="shared" si="0"/>
        <v/>
      </c>
      <c r="R11" s="6" t="str">
        <f t="shared" si="0"/>
        <v/>
      </c>
      <c r="S11" s="6" t="str">
        <f t="shared" si="0"/>
        <v/>
      </c>
      <c r="T11" s="6" t="str">
        <f t="shared" si="0"/>
        <v/>
      </c>
      <c r="U11" s="6" t="e">
        <f t="shared" si="5"/>
        <v>#N/A</v>
      </c>
      <c r="V11" s="6">
        <f t="shared" si="0"/>
        <v>0</v>
      </c>
      <c r="W11" s="6">
        <f t="shared" si="0"/>
        <v>0</v>
      </c>
      <c r="X11" s="6">
        <f t="shared" si="0"/>
        <v>0</v>
      </c>
      <c r="Y11" s="6">
        <f t="shared" si="0"/>
        <v>0</v>
      </c>
      <c r="Z11" s="6">
        <f t="shared" si="0"/>
        <v>0</v>
      </c>
      <c r="AA11" s="6">
        <f t="shared" si="0"/>
        <v>0</v>
      </c>
      <c r="AB11" s="6">
        <f t="shared" si="0"/>
        <v>0</v>
      </c>
      <c r="AC11" s="6">
        <f t="shared" si="0"/>
        <v>0</v>
      </c>
      <c r="AD11" s="6">
        <f t="shared" si="0"/>
        <v>0</v>
      </c>
      <c r="AE11" s="6">
        <f t="shared" si="0"/>
        <v>0</v>
      </c>
      <c r="AF11" s="6">
        <f t="shared" si="0"/>
        <v>0</v>
      </c>
      <c r="AG11" s="6" t="e">
        <f t="shared" si="0"/>
        <v>#N/A</v>
      </c>
      <c r="AH11" s="6" t="str">
        <f t="shared" si="0"/>
        <v>EN</v>
      </c>
      <c r="AI11" s="6">
        <f>INDEX('Registration form'!B:B,A11,1)</f>
        <v>0</v>
      </c>
      <c r="AJ11" s="6">
        <f>INDEX('Registration form'!E:E,A11,1)</f>
        <v>0</v>
      </c>
      <c r="AK11" s="7" t="str">
        <f t="shared" si="6"/>
        <v>P1</v>
      </c>
      <c r="AL11" s="6" t="str">
        <f t="shared" si="2"/>
        <v/>
      </c>
    </row>
    <row r="12" spans="1:38" ht="16.5" customHeight="1" x14ac:dyDescent="0.25">
      <c r="A12" s="5">
        <f t="shared" si="3"/>
        <v>62</v>
      </c>
      <c r="B12" s="6">
        <f t="shared" si="4"/>
        <v>0</v>
      </c>
      <c r="C12" s="6">
        <f t="shared" si="0"/>
        <v>0</v>
      </c>
      <c r="D12" s="6">
        <f t="shared" si="0"/>
        <v>0</v>
      </c>
      <c r="E12" s="6">
        <f t="shared" si="0"/>
        <v>0</v>
      </c>
      <c r="F12" s="6">
        <f t="shared" si="0"/>
        <v>0</v>
      </c>
      <c r="G12" s="6">
        <f t="shared" si="0"/>
        <v>0</v>
      </c>
      <c r="H12" s="6">
        <f t="shared" si="0"/>
        <v>0</v>
      </c>
      <c r="I12" s="6">
        <f t="shared" si="0"/>
        <v>0</v>
      </c>
      <c r="J12" s="6">
        <f t="shared" si="1"/>
        <v>0</v>
      </c>
      <c r="K12" s="6">
        <f t="shared" si="1"/>
        <v>0</v>
      </c>
      <c r="L12" s="6">
        <f t="shared" si="1"/>
        <v>0</v>
      </c>
      <c r="M12" s="6" t="e">
        <f t="shared" si="0"/>
        <v>#N/A</v>
      </c>
      <c r="N12" s="6">
        <f t="shared" si="0"/>
        <v>0</v>
      </c>
      <c r="O12" s="6">
        <f t="shared" si="0"/>
        <v>0</v>
      </c>
      <c r="P12" s="6" t="str">
        <f t="shared" si="0"/>
        <v/>
      </c>
      <c r="Q12" s="6" t="str">
        <f t="shared" si="0"/>
        <v/>
      </c>
      <c r="R12" s="6" t="str">
        <f t="shared" si="0"/>
        <v/>
      </c>
      <c r="S12" s="6" t="str">
        <f t="shared" si="0"/>
        <v/>
      </c>
      <c r="T12" s="6" t="str">
        <f t="shared" si="0"/>
        <v/>
      </c>
      <c r="U12" s="6" t="e">
        <f t="shared" si="5"/>
        <v>#N/A</v>
      </c>
      <c r="V12" s="6">
        <f t="shared" si="0"/>
        <v>0</v>
      </c>
      <c r="W12" s="6">
        <f t="shared" si="0"/>
        <v>0</v>
      </c>
      <c r="X12" s="6">
        <f t="shared" ref="C12:AG27" si="7">X$2</f>
        <v>0</v>
      </c>
      <c r="Y12" s="6">
        <f t="shared" si="7"/>
        <v>0</v>
      </c>
      <c r="Z12" s="6">
        <f t="shared" si="7"/>
        <v>0</v>
      </c>
      <c r="AA12" s="6">
        <f t="shared" si="7"/>
        <v>0</v>
      </c>
      <c r="AB12" s="6">
        <f t="shared" si="7"/>
        <v>0</v>
      </c>
      <c r="AC12" s="6">
        <f t="shared" si="7"/>
        <v>0</v>
      </c>
      <c r="AD12" s="6">
        <f t="shared" si="7"/>
        <v>0</v>
      </c>
      <c r="AE12" s="6">
        <f t="shared" si="7"/>
        <v>0</v>
      </c>
      <c r="AF12" s="6">
        <f t="shared" si="7"/>
        <v>0</v>
      </c>
      <c r="AG12" s="6" t="e">
        <f t="shared" si="7"/>
        <v>#N/A</v>
      </c>
      <c r="AH12" s="6" t="str">
        <f t="shared" ref="AH12:AH21" si="8">AH$2</f>
        <v>EN</v>
      </c>
      <c r="AI12" s="6">
        <f>INDEX('Registration form'!B:B,A12,1)</f>
        <v>0</v>
      </c>
      <c r="AJ12" s="6">
        <f>INDEX('Registration form'!E:E,A12,1)</f>
        <v>0</v>
      </c>
      <c r="AK12" s="7" t="str">
        <f t="shared" si="6"/>
        <v>P1</v>
      </c>
      <c r="AL12" s="6" t="str">
        <f t="shared" si="2"/>
        <v/>
      </c>
    </row>
    <row r="13" spans="1:38" ht="16.5" customHeight="1" x14ac:dyDescent="0.25">
      <c r="A13" s="5">
        <f t="shared" si="3"/>
        <v>63</v>
      </c>
      <c r="B13" s="6">
        <f t="shared" si="4"/>
        <v>0</v>
      </c>
      <c r="C13" s="6">
        <f t="shared" si="7"/>
        <v>0</v>
      </c>
      <c r="D13" s="6">
        <f t="shared" si="7"/>
        <v>0</v>
      </c>
      <c r="E13" s="6">
        <f t="shared" si="7"/>
        <v>0</v>
      </c>
      <c r="F13" s="6">
        <f t="shared" si="7"/>
        <v>0</v>
      </c>
      <c r="G13" s="6">
        <f t="shared" si="7"/>
        <v>0</v>
      </c>
      <c r="H13" s="6">
        <f t="shared" si="7"/>
        <v>0</v>
      </c>
      <c r="I13" s="6">
        <f t="shared" si="7"/>
        <v>0</v>
      </c>
      <c r="J13" s="6">
        <f t="shared" si="7"/>
        <v>0</v>
      </c>
      <c r="K13" s="6">
        <f t="shared" si="7"/>
        <v>0</v>
      </c>
      <c r="L13" s="6">
        <f t="shared" si="7"/>
        <v>0</v>
      </c>
      <c r="M13" s="6" t="e">
        <f t="shared" si="7"/>
        <v>#N/A</v>
      </c>
      <c r="N13" s="6">
        <f t="shared" si="7"/>
        <v>0</v>
      </c>
      <c r="O13" s="6">
        <f t="shared" si="7"/>
        <v>0</v>
      </c>
      <c r="P13" s="6" t="str">
        <f t="shared" si="7"/>
        <v/>
      </c>
      <c r="Q13" s="6" t="str">
        <f t="shared" si="7"/>
        <v/>
      </c>
      <c r="R13" s="6" t="str">
        <f t="shared" si="7"/>
        <v/>
      </c>
      <c r="S13" s="6" t="str">
        <f t="shared" si="7"/>
        <v/>
      </c>
      <c r="T13" s="6" t="str">
        <f t="shared" si="7"/>
        <v/>
      </c>
      <c r="U13" s="6" t="e">
        <f t="shared" si="5"/>
        <v>#N/A</v>
      </c>
      <c r="V13" s="6">
        <f t="shared" si="7"/>
        <v>0</v>
      </c>
      <c r="W13" s="6">
        <f t="shared" si="7"/>
        <v>0</v>
      </c>
      <c r="X13" s="6">
        <f t="shared" si="7"/>
        <v>0</v>
      </c>
      <c r="Y13" s="6">
        <f t="shared" si="7"/>
        <v>0</v>
      </c>
      <c r="Z13" s="6">
        <f t="shared" si="7"/>
        <v>0</v>
      </c>
      <c r="AA13" s="6">
        <f t="shared" si="7"/>
        <v>0</v>
      </c>
      <c r="AB13" s="6">
        <f t="shared" si="7"/>
        <v>0</v>
      </c>
      <c r="AC13" s="6">
        <f t="shared" si="7"/>
        <v>0</v>
      </c>
      <c r="AD13" s="6">
        <f t="shared" si="7"/>
        <v>0</v>
      </c>
      <c r="AE13" s="6">
        <f t="shared" si="7"/>
        <v>0</v>
      </c>
      <c r="AF13" s="6">
        <f t="shared" si="7"/>
        <v>0</v>
      </c>
      <c r="AG13" s="6" t="e">
        <f t="shared" si="7"/>
        <v>#N/A</v>
      </c>
      <c r="AH13" s="6" t="str">
        <f t="shared" si="8"/>
        <v>EN</v>
      </c>
      <c r="AI13" s="6">
        <f>INDEX('Registration form'!B:B,A13,1)</f>
        <v>0</v>
      </c>
      <c r="AJ13" s="6">
        <f>INDEX('Registration form'!E:E,A13,1)</f>
        <v>0</v>
      </c>
      <c r="AK13" s="7" t="str">
        <f t="shared" si="6"/>
        <v>P1</v>
      </c>
      <c r="AL13" s="6" t="str">
        <f t="shared" si="2"/>
        <v/>
      </c>
    </row>
    <row r="14" spans="1:38" ht="16.5" customHeight="1" x14ac:dyDescent="0.25">
      <c r="A14" s="5">
        <f t="shared" si="3"/>
        <v>64</v>
      </c>
      <c r="B14" s="6">
        <f t="shared" si="4"/>
        <v>0</v>
      </c>
      <c r="C14" s="6">
        <f t="shared" si="7"/>
        <v>0</v>
      </c>
      <c r="D14" s="6">
        <f t="shared" si="7"/>
        <v>0</v>
      </c>
      <c r="E14" s="6">
        <f t="shared" si="7"/>
        <v>0</v>
      </c>
      <c r="F14" s="6">
        <f t="shared" si="7"/>
        <v>0</v>
      </c>
      <c r="G14" s="6">
        <f t="shared" si="7"/>
        <v>0</v>
      </c>
      <c r="H14" s="6">
        <f t="shared" si="7"/>
        <v>0</v>
      </c>
      <c r="I14" s="6">
        <f t="shared" si="7"/>
        <v>0</v>
      </c>
      <c r="J14" s="6">
        <f t="shared" ref="J14:L21" si="9">J$2</f>
        <v>0</v>
      </c>
      <c r="K14" s="6">
        <f t="shared" si="9"/>
        <v>0</v>
      </c>
      <c r="L14" s="6">
        <f t="shared" si="9"/>
        <v>0</v>
      </c>
      <c r="M14" s="6" t="e">
        <f t="shared" si="7"/>
        <v>#N/A</v>
      </c>
      <c r="N14" s="6">
        <f t="shared" si="7"/>
        <v>0</v>
      </c>
      <c r="O14" s="6">
        <f t="shared" si="7"/>
        <v>0</v>
      </c>
      <c r="P14" s="6" t="str">
        <f t="shared" si="7"/>
        <v/>
      </c>
      <c r="Q14" s="6" t="str">
        <f t="shared" si="7"/>
        <v/>
      </c>
      <c r="R14" s="6" t="str">
        <f t="shared" si="7"/>
        <v/>
      </c>
      <c r="S14" s="6" t="str">
        <f t="shared" si="7"/>
        <v/>
      </c>
      <c r="T14" s="6" t="str">
        <f t="shared" si="7"/>
        <v/>
      </c>
      <c r="U14" s="6" t="e">
        <f t="shared" si="5"/>
        <v>#N/A</v>
      </c>
      <c r="V14" s="6">
        <f t="shared" si="7"/>
        <v>0</v>
      </c>
      <c r="W14" s="6">
        <f t="shared" si="7"/>
        <v>0</v>
      </c>
      <c r="X14" s="6">
        <f t="shared" si="7"/>
        <v>0</v>
      </c>
      <c r="Y14" s="6">
        <f t="shared" si="7"/>
        <v>0</v>
      </c>
      <c r="Z14" s="6">
        <f t="shared" si="7"/>
        <v>0</v>
      </c>
      <c r="AA14" s="6">
        <f t="shared" si="7"/>
        <v>0</v>
      </c>
      <c r="AB14" s="6">
        <f t="shared" si="7"/>
        <v>0</v>
      </c>
      <c r="AC14" s="6">
        <f t="shared" si="7"/>
        <v>0</v>
      </c>
      <c r="AD14" s="6">
        <f t="shared" si="7"/>
        <v>0</v>
      </c>
      <c r="AE14" s="6">
        <f t="shared" si="7"/>
        <v>0</v>
      </c>
      <c r="AF14" s="6">
        <f t="shared" si="7"/>
        <v>0</v>
      </c>
      <c r="AG14" s="6" t="e">
        <f t="shared" si="7"/>
        <v>#N/A</v>
      </c>
      <c r="AH14" s="6" t="str">
        <f t="shared" si="8"/>
        <v>EN</v>
      </c>
      <c r="AI14" s="6">
        <f>INDEX('Registration form'!B:B,A14,1)</f>
        <v>0</v>
      </c>
      <c r="AJ14" s="6">
        <f>INDEX('Registration form'!E:E,A14,1)</f>
        <v>0</v>
      </c>
      <c r="AK14" s="7" t="str">
        <f t="shared" si="6"/>
        <v>P1</v>
      </c>
      <c r="AL14" s="6" t="str">
        <f t="shared" si="2"/>
        <v/>
      </c>
    </row>
    <row r="15" spans="1:38" ht="16.5" customHeight="1" x14ac:dyDescent="0.25">
      <c r="A15" s="5">
        <f t="shared" si="3"/>
        <v>65</v>
      </c>
      <c r="B15" s="6">
        <f t="shared" si="4"/>
        <v>0</v>
      </c>
      <c r="C15" s="6">
        <f t="shared" si="7"/>
        <v>0</v>
      </c>
      <c r="D15" s="6">
        <f t="shared" si="7"/>
        <v>0</v>
      </c>
      <c r="E15" s="6">
        <f t="shared" si="7"/>
        <v>0</v>
      </c>
      <c r="F15" s="6">
        <f t="shared" si="7"/>
        <v>0</v>
      </c>
      <c r="G15" s="6">
        <f t="shared" si="7"/>
        <v>0</v>
      </c>
      <c r="H15" s="6">
        <f t="shared" si="7"/>
        <v>0</v>
      </c>
      <c r="I15" s="6">
        <f t="shared" si="7"/>
        <v>0</v>
      </c>
      <c r="J15" s="6">
        <f t="shared" si="9"/>
        <v>0</v>
      </c>
      <c r="K15" s="6">
        <f t="shared" si="9"/>
        <v>0</v>
      </c>
      <c r="L15" s="6">
        <f t="shared" si="9"/>
        <v>0</v>
      </c>
      <c r="M15" s="6" t="e">
        <f t="shared" si="7"/>
        <v>#N/A</v>
      </c>
      <c r="N15" s="6">
        <f t="shared" si="7"/>
        <v>0</v>
      </c>
      <c r="O15" s="6">
        <f t="shared" si="7"/>
        <v>0</v>
      </c>
      <c r="P15" s="6" t="str">
        <f t="shared" si="7"/>
        <v/>
      </c>
      <c r="Q15" s="6" t="str">
        <f t="shared" si="7"/>
        <v/>
      </c>
      <c r="R15" s="6" t="str">
        <f t="shared" si="7"/>
        <v/>
      </c>
      <c r="S15" s="6" t="str">
        <f t="shared" si="7"/>
        <v/>
      </c>
      <c r="T15" s="6" t="str">
        <f t="shared" si="7"/>
        <v/>
      </c>
      <c r="U15" s="6" t="e">
        <f t="shared" si="5"/>
        <v>#N/A</v>
      </c>
      <c r="V15" s="6">
        <f t="shared" si="7"/>
        <v>0</v>
      </c>
      <c r="W15" s="6">
        <f t="shared" si="7"/>
        <v>0</v>
      </c>
      <c r="X15" s="6">
        <f t="shared" si="7"/>
        <v>0</v>
      </c>
      <c r="Y15" s="6">
        <f t="shared" si="7"/>
        <v>0</v>
      </c>
      <c r="Z15" s="6">
        <f t="shared" si="7"/>
        <v>0</v>
      </c>
      <c r="AA15" s="6">
        <f t="shared" si="7"/>
        <v>0</v>
      </c>
      <c r="AB15" s="6">
        <f t="shared" si="7"/>
        <v>0</v>
      </c>
      <c r="AC15" s="6">
        <f t="shared" si="7"/>
        <v>0</v>
      </c>
      <c r="AD15" s="6">
        <f t="shared" si="7"/>
        <v>0</v>
      </c>
      <c r="AE15" s="6">
        <f t="shared" si="7"/>
        <v>0</v>
      </c>
      <c r="AF15" s="6">
        <f t="shared" si="7"/>
        <v>0</v>
      </c>
      <c r="AG15" s="6" t="e">
        <f t="shared" si="7"/>
        <v>#N/A</v>
      </c>
      <c r="AH15" s="6" t="str">
        <f t="shared" si="8"/>
        <v>EN</v>
      </c>
      <c r="AI15" s="6">
        <f>INDEX('Registration form'!B:B,A15,1)</f>
        <v>0</v>
      </c>
      <c r="AJ15" s="6">
        <f>INDEX('Registration form'!E:E,A15,1)</f>
        <v>0</v>
      </c>
      <c r="AK15" s="7" t="str">
        <f t="shared" si="6"/>
        <v>P1</v>
      </c>
      <c r="AL15" s="6" t="str">
        <f t="shared" si="2"/>
        <v/>
      </c>
    </row>
    <row r="16" spans="1:38" ht="16.5" customHeight="1" x14ac:dyDescent="0.25">
      <c r="A16" s="5">
        <f t="shared" si="3"/>
        <v>66</v>
      </c>
      <c r="B16" s="6">
        <f t="shared" si="4"/>
        <v>0</v>
      </c>
      <c r="C16" s="6">
        <f t="shared" si="7"/>
        <v>0</v>
      </c>
      <c r="D16" s="6">
        <f t="shared" si="7"/>
        <v>0</v>
      </c>
      <c r="E16" s="6">
        <f t="shared" si="7"/>
        <v>0</v>
      </c>
      <c r="F16" s="6">
        <f t="shared" si="7"/>
        <v>0</v>
      </c>
      <c r="G16" s="6">
        <f t="shared" si="7"/>
        <v>0</v>
      </c>
      <c r="H16" s="6">
        <f t="shared" si="7"/>
        <v>0</v>
      </c>
      <c r="I16" s="6">
        <f t="shared" si="7"/>
        <v>0</v>
      </c>
      <c r="J16" s="6">
        <f t="shared" si="9"/>
        <v>0</v>
      </c>
      <c r="K16" s="6">
        <f t="shared" si="9"/>
        <v>0</v>
      </c>
      <c r="L16" s="6">
        <f t="shared" si="9"/>
        <v>0</v>
      </c>
      <c r="M16" s="6" t="e">
        <f t="shared" si="7"/>
        <v>#N/A</v>
      </c>
      <c r="N16" s="6">
        <f t="shared" si="7"/>
        <v>0</v>
      </c>
      <c r="O16" s="6">
        <f t="shared" si="7"/>
        <v>0</v>
      </c>
      <c r="P16" s="6" t="str">
        <f t="shared" si="7"/>
        <v/>
      </c>
      <c r="Q16" s="6" t="str">
        <f t="shared" si="7"/>
        <v/>
      </c>
      <c r="R16" s="6" t="str">
        <f t="shared" si="7"/>
        <v/>
      </c>
      <c r="S16" s="6" t="str">
        <f t="shared" si="7"/>
        <v/>
      </c>
      <c r="T16" s="6" t="str">
        <f t="shared" si="7"/>
        <v/>
      </c>
      <c r="U16" s="6" t="e">
        <f t="shared" si="5"/>
        <v>#N/A</v>
      </c>
      <c r="V16" s="6">
        <f t="shared" si="7"/>
        <v>0</v>
      </c>
      <c r="W16" s="6">
        <f t="shared" si="7"/>
        <v>0</v>
      </c>
      <c r="X16" s="6">
        <f t="shared" si="7"/>
        <v>0</v>
      </c>
      <c r="Y16" s="6">
        <f t="shared" si="7"/>
        <v>0</v>
      </c>
      <c r="Z16" s="6">
        <f t="shared" si="7"/>
        <v>0</v>
      </c>
      <c r="AA16" s="6">
        <f t="shared" si="7"/>
        <v>0</v>
      </c>
      <c r="AB16" s="6">
        <f t="shared" si="7"/>
        <v>0</v>
      </c>
      <c r="AC16" s="6">
        <f t="shared" si="7"/>
        <v>0</v>
      </c>
      <c r="AD16" s="6">
        <f t="shared" si="7"/>
        <v>0</v>
      </c>
      <c r="AE16" s="6">
        <f t="shared" si="7"/>
        <v>0</v>
      </c>
      <c r="AF16" s="6">
        <f t="shared" si="7"/>
        <v>0</v>
      </c>
      <c r="AG16" s="6" t="e">
        <f t="shared" si="7"/>
        <v>#N/A</v>
      </c>
      <c r="AH16" s="6" t="str">
        <f t="shared" si="8"/>
        <v>EN</v>
      </c>
      <c r="AI16" s="6">
        <f>INDEX('Registration form'!B:B,A16,1)</f>
        <v>0</v>
      </c>
      <c r="AJ16" s="6">
        <f>INDEX('Registration form'!E:E,A16,1)</f>
        <v>0</v>
      </c>
      <c r="AK16" s="7" t="str">
        <f t="shared" si="6"/>
        <v>P1</v>
      </c>
      <c r="AL16" s="6" t="str">
        <f t="shared" si="2"/>
        <v/>
      </c>
    </row>
    <row r="17" spans="1:38" ht="16.5" customHeight="1" x14ac:dyDescent="0.25">
      <c r="A17" s="5">
        <f t="shared" si="3"/>
        <v>67</v>
      </c>
      <c r="B17" s="6">
        <f t="shared" si="4"/>
        <v>0</v>
      </c>
      <c r="C17" s="6">
        <f t="shared" si="7"/>
        <v>0</v>
      </c>
      <c r="D17" s="6">
        <f t="shared" si="7"/>
        <v>0</v>
      </c>
      <c r="E17" s="6">
        <f t="shared" si="7"/>
        <v>0</v>
      </c>
      <c r="F17" s="6">
        <f t="shared" si="7"/>
        <v>0</v>
      </c>
      <c r="G17" s="6">
        <f t="shared" si="7"/>
        <v>0</v>
      </c>
      <c r="H17" s="6">
        <f t="shared" si="7"/>
        <v>0</v>
      </c>
      <c r="I17" s="6">
        <f t="shared" si="7"/>
        <v>0</v>
      </c>
      <c r="J17" s="6">
        <f t="shared" si="9"/>
        <v>0</v>
      </c>
      <c r="K17" s="6">
        <f t="shared" si="9"/>
        <v>0</v>
      </c>
      <c r="L17" s="6">
        <f t="shared" si="9"/>
        <v>0</v>
      </c>
      <c r="M17" s="6" t="e">
        <f t="shared" si="7"/>
        <v>#N/A</v>
      </c>
      <c r="N17" s="6">
        <f t="shared" si="7"/>
        <v>0</v>
      </c>
      <c r="O17" s="6">
        <f t="shared" si="7"/>
        <v>0</v>
      </c>
      <c r="P17" s="6" t="str">
        <f t="shared" si="7"/>
        <v/>
      </c>
      <c r="Q17" s="6" t="str">
        <f t="shared" si="7"/>
        <v/>
      </c>
      <c r="R17" s="6" t="str">
        <f t="shared" si="7"/>
        <v/>
      </c>
      <c r="S17" s="6" t="str">
        <f t="shared" si="7"/>
        <v/>
      </c>
      <c r="T17" s="6" t="str">
        <f t="shared" si="7"/>
        <v/>
      </c>
      <c r="U17" s="6" t="e">
        <f t="shared" si="5"/>
        <v>#N/A</v>
      </c>
      <c r="V17" s="6">
        <f t="shared" si="7"/>
        <v>0</v>
      </c>
      <c r="W17" s="6">
        <f t="shared" si="7"/>
        <v>0</v>
      </c>
      <c r="X17" s="6">
        <f t="shared" si="7"/>
        <v>0</v>
      </c>
      <c r="Y17" s="6">
        <f t="shared" si="7"/>
        <v>0</v>
      </c>
      <c r="Z17" s="6">
        <f t="shared" si="7"/>
        <v>0</v>
      </c>
      <c r="AA17" s="6">
        <f t="shared" si="7"/>
        <v>0</v>
      </c>
      <c r="AB17" s="6">
        <f t="shared" si="7"/>
        <v>0</v>
      </c>
      <c r="AC17" s="6">
        <f t="shared" si="7"/>
        <v>0</v>
      </c>
      <c r="AD17" s="6">
        <f t="shared" si="7"/>
        <v>0</v>
      </c>
      <c r="AE17" s="6">
        <f t="shared" si="7"/>
        <v>0</v>
      </c>
      <c r="AF17" s="6">
        <f t="shared" si="7"/>
        <v>0</v>
      </c>
      <c r="AG17" s="6" t="e">
        <f t="shared" si="7"/>
        <v>#N/A</v>
      </c>
      <c r="AH17" s="6" t="str">
        <f t="shared" si="8"/>
        <v>EN</v>
      </c>
      <c r="AI17" s="6">
        <f>INDEX('Registration form'!B:B,A17,1)</f>
        <v>0</v>
      </c>
      <c r="AJ17" s="6">
        <f>INDEX('Registration form'!E:E,A17,1)</f>
        <v>0</v>
      </c>
      <c r="AK17" s="7" t="str">
        <f t="shared" si="6"/>
        <v>P1</v>
      </c>
      <c r="AL17" s="6" t="str">
        <f t="shared" si="2"/>
        <v/>
      </c>
    </row>
    <row r="18" spans="1:38" ht="16.5" customHeight="1" x14ac:dyDescent="0.25">
      <c r="A18" s="5">
        <f t="shared" si="3"/>
        <v>68</v>
      </c>
      <c r="B18" s="6">
        <f t="shared" si="4"/>
        <v>0</v>
      </c>
      <c r="C18" s="6">
        <f t="shared" si="7"/>
        <v>0</v>
      </c>
      <c r="D18" s="6">
        <f t="shared" si="7"/>
        <v>0</v>
      </c>
      <c r="E18" s="6">
        <f t="shared" si="7"/>
        <v>0</v>
      </c>
      <c r="F18" s="6">
        <f t="shared" si="7"/>
        <v>0</v>
      </c>
      <c r="G18" s="6">
        <f t="shared" si="7"/>
        <v>0</v>
      </c>
      <c r="H18" s="6">
        <f t="shared" si="7"/>
        <v>0</v>
      </c>
      <c r="I18" s="6">
        <f t="shared" si="7"/>
        <v>0</v>
      </c>
      <c r="J18" s="6">
        <f t="shared" si="9"/>
        <v>0</v>
      </c>
      <c r="K18" s="6">
        <f t="shared" si="9"/>
        <v>0</v>
      </c>
      <c r="L18" s="6">
        <f t="shared" si="9"/>
        <v>0</v>
      </c>
      <c r="M18" s="6" t="e">
        <f t="shared" si="7"/>
        <v>#N/A</v>
      </c>
      <c r="N18" s="6">
        <f t="shared" si="7"/>
        <v>0</v>
      </c>
      <c r="O18" s="6">
        <f t="shared" si="7"/>
        <v>0</v>
      </c>
      <c r="P18" s="6" t="str">
        <f t="shared" si="7"/>
        <v/>
      </c>
      <c r="Q18" s="6" t="str">
        <f t="shared" si="7"/>
        <v/>
      </c>
      <c r="R18" s="6" t="str">
        <f t="shared" si="7"/>
        <v/>
      </c>
      <c r="S18" s="6" t="str">
        <f t="shared" si="7"/>
        <v/>
      </c>
      <c r="T18" s="6" t="str">
        <f t="shared" si="7"/>
        <v/>
      </c>
      <c r="U18" s="6" t="e">
        <f t="shared" si="5"/>
        <v>#N/A</v>
      </c>
      <c r="V18" s="6">
        <f t="shared" si="7"/>
        <v>0</v>
      </c>
      <c r="W18" s="6">
        <f t="shared" si="7"/>
        <v>0</v>
      </c>
      <c r="X18" s="6">
        <f t="shared" si="7"/>
        <v>0</v>
      </c>
      <c r="Y18" s="6">
        <f t="shared" si="7"/>
        <v>0</v>
      </c>
      <c r="Z18" s="6">
        <f t="shared" si="7"/>
        <v>0</v>
      </c>
      <c r="AA18" s="6">
        <f t="shared" si="7"/>
        <v>0</v>
      </c>
      <c r="AB18" s="6">
        <f t="shared" si="7"/>
        <v>0</v>
      </c>
      <c r="AC18" s="6">
        <f t="shared" si="7"/>
        <v>0</v>
      </c>
      <c r="AD18" s="6">
        <f t="shared" si="7"/>
        <v>0</v>
      </c>
      <c r="AE18" s="6">
        <f t="shared" si="7"/>
        <v>0</v>
      </c>
      <c r="AF18" s="6">
        <f t="shared" si="7"/>
        <v>0</v>
      </c>
      <c r="AG18" s="6" t="e">
        <f t="shared" si="7"/>
        <v>#N/A</v>
      </c>
      <c r="AH18" s="6" t="str">
        <f t="shared" si="8"/>
        <v>EN</v>
      </c>
      <c r="AI18" s="6">
        <f>INDEX('Registration form'!B:B,A18,1)</f>
        <v>0</v>
      </c>
      <c r="AJ18" s="6">
        <f>INDEX('Registration form'!E:E,A18,1)</f>
        <v>0</v>
      </c>
      <c r="AK18" s="7" t="str">
        <f t="shared" si="6"/>
        <v>P1</v>
      </c>
      <c r="AL18" s="6" t="str">
        <f t="shared" si="2"/>
        <v/>
      </c>
    </row>
    <row r="19" spans="1:38" ht="16.5" customHeight="1" x14ac:dyDescent="0.25">
      <c r="A19" s="5">
        <f t="shared" si="3"/>
        <v>69</v>
      </c>
      <c r="B19" s="6">
        <f t="shared" si="4"/>
        <v>0</v>
      </c>
      <c r="C19" s="6">
        <f t="shared" si="7"/>
        <v>0</v>
      </c>
      <c r="D19" s="6">
        <f t="shared" si="7"/>
        <v>0</v>
      </c>
      <c r="E19" s="6">
        <f t="shared" si="7"/>
        <v>0</v>
      </c>
      <c r="F19" s="6">
        <f t="shared" si="7"/>
        <v>0</v>
      </c>
      <c r="G19" s="6">
        <f t="shared" si="7"/>
        <v>0</v>
      </c>
      <c r="H19" s="6">
        <f t="shared" si="7"/>
        <v>0</v>
      </c>
      <c r="I19" s="6">
        <f t="shared" si="7"/>
        <v>0</v>
      </c>
      <c r="J19" s="6">
        <f t="shared" si="9"/>
        <v>0</v>
      </c>
      <c r="K19" s="6">
        <f t="shared" si="9"/>
        <v>0</v>
      </c>
      <c r="L19" s="6">
        <f t="shared" si="9"/>
        <v>0</v>
      </c>
      <c r="M19" s="6" t="e">
        <f t="shared" si="7"/>
        <v>#N/A</v>
      </c>
      <c r="N19" s="6">
        <f t="shared" si="7"/>
        <v>0</v>
      </c>
      <c r="O19" s="6">
        <f t="shared" si="7"/>
        <v>0</v>
      </c>
      <c r="P19" s="6" t="str">
        <f t="shared" si="7"/>
        <v/>
      </c>
      <c r="Q19" s="6" t="str">
        <f t="shared" si="7"/>
        <v/>
      </c>
      <c r="R19" s="6" t="str">
        <f t="shared" si="7"/>
        <v/>
      </c>
      <c r="S19" s="6" t="str">
        <f t="shared" si="7"/>
        <v/>
      </c>
      <c r="T19" s="6" t="str">
        <f t="shared" si="7"/>
        <v/>
      </c>
      <c r="U19" s="6" t="e">
        <f t="shared" si="5"/>
        <v>#N/A</v>
      </c>
      <c r="V19" s="6">
        <f t="shared" si="7"/>
        <v>0</v>
      </c>
      <c r="W19" s="6">
        <f t="shared" si="7"/>
        <v>0</v>
      </c>
      <c r="X19" s="6">
        <f t="shared" si="7"/>
        <v>0</v>
      </c>
      <c r="Y19" s="6">
        <f t="shared" si="7"/>
        <v>0</v>
      </c>
      <c r="Z19" s="6">
        <f t="shared" si="7"/>
        <v>0</v>
      </c>
      <c r="AA19" s="6">
        <f t="shared" si="7"/>
        <v>0</v>
      </c>
      <c r="AB19" s="6">
        <f t="shared" si="7"/>
        <v>0</v>
      </c>
      <c r="AC19" s="6">
        <f t="shared" si="7"/>
        <v>0</v>
      </c>
      <c r="AD19" s="6">
        <f t="shared" si="7"/>
        <v>0</v>
      </c>
      <c r="AE19" s="6">
        <f t="shared" si="7"/>
        <v>0</v>
      </c>
      <c r="AF19" s="6">
        <f t="shared" si="7"/>
        <v>0</v>
      </c>
      <c r="AG19" s="6" t="e">
        <f t="shared" si="7"/>
        <v>#N/A</v>
      </c>
      <c r="AH19" s="6" t="str">
        <f t="shared" si="8"/>
        <v>EN</v>
      </c>
      <c r="AI19" s="6">
        <f>INDEX('Registration form'!B:B,A19,1)</f>
        <v>0</v>
      </c>
      <c r="AJ19" s="6">
        <f>INDEX('Registration form'!E:E,A19,1)</f>
        <v>0</v>
      </c>
      <c r="AK19" s="7" t="str">
        <f t="shared" si="6"/>
        <v>P1</v>
      </c>
      <c r="AL19" s="6" t="str">
        <f t="shared" si="2"/>
        <v/>
      </c>
    </row>
    <row r="20" spans="1:38" ht="16.5" customHeight="1" x14ac:dyDescent="0.25">
      <c r="A20" s="5">
        <f t="shared" si="3"/>
        <v>70</v>
      </c>
      <c r="B20" s="6">
        <f t="shared" si="4"/>
        <v>0</v>
      </c>
      <c r="C20" s="6">
        <f t="shared" si="7"/>
        <v>0</v>
      </c>
      <c r="D20" s="6">
        <f t="shared" si="7"/>
        <v>0</v>
      </c>
      <c r="E20" s="6">
        <f t="shared" si="7"/>
        <v>0</v>
      </c>
      <c r="F20" s="6">
        <f t="shared" si="7"/>
        <v>0</v>
      </c>
      <c r="G20" s="6">
        <f t="shared" si="7"/>
        <v>0</v>
      </c>
      <c r="H20" s="6">
        <f t="shared" si="7"/>
        <v>0</v>
      </c>
      <c r="I20" s="6">
        <f t="shared" si="7"/>
        <v>0</v>
      </c>
      <c r="J20" s="6">
        <f t="shared" si="9"/>
        <v>0</v>
      </c>
      <c r="K20" s="6">
        <f t="shared" si="9"/>
        <v>0</v>
      </c>
      <c r="L20" s="6">
        <f t="shared" si="9"/>
        <v>0</v>
      </c>
      <c r="M20" s="6" t="e">
        <f t="shared" si="7"/>
        <v>#N/A</v>
      </c>
      <c r="N20" s="6">
        <f t="shared" si="7"/>
        <v>0</v>
      </c>
      <c r="O20" s="6">
        <f t="shared" si="7"/>
        <v>0</v>
      </c>
      <c r="P20" s="6" t="str">
        <f t="shared" si="7"/>
        <v/>
      </c>
      <c r="Q20" s="6" t="str">
        <f t="shared" si="7"/>
        <v/>
      </c>
      <c r="R20" s="6" t="str">
        <f t="shared" si="7"/>
        <v/>
      </c>
      <c r="S20" s="6" t="str">
        <f t="shared" si="7"/>
        <v/>
      </c>
      <c r="T20" s="6" t="str">
        <f t="shared" si="7"/>
        <v/>
      </c>
      <c r="U20" s="6" t="e">
        <f t="shared" si="5"/>
        <v>#N/A</v>
      </c>
      <c r="V20" s="6">
        <f t="shared" si="7"/>
        <v>0</v>
      </c>
      <c r="W20" s="6">
        <f t="shared" si="7"/>
        <v>0</v>
      </c>
      <c r="X20" s="6">
        <f t="shared" si="7"/>
        <v>0</v>
      </c>
      <c r="Y20" s="6">
        <f t="shared" si="7"/>
        <v>0</v>
      </c>
      <c r="Z20" s="6">
        <f t="shared" si="7"/>
        <v>0</v>
      </c>
      <c r="AA20" s="6">
        <f t="shared" si="7"/>
        <v>0</v>
      </c>
      <c r="AB20" s="6">
        <f t="shared" si="7"/>
        <v>0</v>
      </c>
      <c r="AC20" s="6">
        <f t="shared" si="7"/>
        <v>0</v>
      </c>
      <c r="AD20" s="6">
        <f t="shared" si="7"/>
        <v>0</v>
      </c>
      <c r="AE20" s="6">
        <f t="shared" si="7"/>
        <v>0</v>
      </c>
      <c r="AF20" s="6">
        <f t="shared" si="7"/>
        <v>0</v>
      </c>
      <c r="AG20" s="6" t="e">
        <f t="shared" si="7"/>
        <v>#N/A</v>
      </c>
      <c r="AH20" s="6" t="str">
        <f t="shared" si="8"/>
        <v>EN</v>
      </c>
      <c r="AI20" s="6">
        <f>INDEX('Registration form'!B:B,A20,1)</f>
        <v>0</v>
      </c>
      <c r="AJ20" s="6">
        <f>INDEX('Registration form'!E:E,A20,1)</f>
        <v>0</v>
      </c>
      <c r="AK20" s="7" t="str">
        <f t="shared" si="6"/>
        <v>P1</v>
      </c>
      <c r="AL20" s="6" t="str">
        <f t="shared" si="2"/>
        <v/>
      </c>
    </row>
    <row r="21" spans="1:38" ht="16.5" customHeight="1" x14ac:dyDescent="0.25">
      <c r="A21" s="5">
        <f t="shared" si="3"/>
        <v>71</v>
      </c>
      <c r="B21" s="6">
        <f t="shared" si="4"/>
        <v>0</v>
      </c>
      <c r="C21" s="6">
        <f t="shared" si="7"/>
        <v>0</v>
      </c>
      <c r="D21" s="6">
        <f t="shared" si="7"/>
        <v>0</v>
      </c>
      <c r="E21" s="6">
        <f t="shared" si="7"/>
        <v>0</v>
      </c>
      <c r="F21" s="6">
        <f t="shared" si="7"/>
        <v>0</v>
      </c>
      <c r="G21" s="6">
        <f t="shared" si="7"/>
        <v>0</v>
      </c>
      <c r="H21" s="6">
        <f t="shared" si="7"/>
        <v>0</v>
      </c>
      <c r="I21" s="6">
        <f t="shared" si="7"/>
        <v>0</v>
      </c>
      <c r="J21" s="6">
        <f t="shared" si="9"/>
        <v>0</v>
      </c>
      <c r="K21" s="6">
        <f t="shared" si="9"/>
        <v>0</v>
      </c>
      <c r="L21" s="6">
        <f t="shared" si="9"/>
        <v>0</v>
      </c>
      <c r="M21" s="6" t="e">
        <f t="shared" si="7"/>
        <v>#N/A</v>
      </c>
      <c r="N21" s="6">
        <f t="shared" si="7"/>
        <v>0</v>
      </c>
      <c r="O21" s="6">
        <f t="shared" si="7"/>
        <v>0</v>
      </c>
      <c r="P21" s="6" t="str">
        <f t="shared" si="7"/>
        <v/>
      </c>
      <c r="Q21" s="6" t="str">
        <f t="shared" si="7"/>
        <v/>
      </c>
      <c r="R21" s="6" t="str">
        <f t="shared" si="7"/>
        <v/>
      </c>
      <c r="S21" s="6" t="str">
        <f t="shared" si="7"/>
        <v/>
      </c>
      <c r="T21" s="6" t="str">
        <f t="shared" si="7"/>
        <v/>
      </c>
      <c r="U21" s="6" t="e">
        <f t="shared" si="5"/>
        <v>#N/A</v>
      </c>
      <c r="V21" s="6">
        <f t="shared" si="7"/>
        <v>0</v>
      </c>
      <c r="W21" s="6">
        <f t="shared" si="7"/>
        <v>0</v>
      </c>
      <c r="X21" s="6">
        <f t="shared" si="7"/>
        <v>0</v>
      </c>
      <c r="Y21" s="6">
        <f t="shared" si="7"/>
        <v>0</v>
      </c>
      <c r="Z21" s="6">
        <f t="shared" si="7"/>
        <v>0</v>
      </c>
      <c r="AA21" s="6">
        <f t="shared" ref="AA21:AG21" si="10">AA$2</f>
        <v>0</v>
      </c>
      <c r="AB21" s="6">
        <f t="shared" si="10"/>
        <v>0</v>
      </c>
      <c r="AC21" s="6">
        <f t="shared" si="10"/>
        <v>0</v>
      </c>
      <c r="AD21" s="6">
        <f t="shared" si="10"/>
        <v>0</v>
      </c>
      <c r="AE21" s="6">
        <f t="shared" si="10"/>
        <v>0</v>
      </c>
      <c r="AF21" s="6">
        <f t="shared" si="10"/>
        <v>0</v>
      </c>
      <c r="AG21" s="6" t="e">
        <f t="shared" si="10"/>
        <v>#N/A</v>
      </c>
      <c r="AH21" s="6" t="str">
        <f t="shared" si="8"/>
        <v>EN</v>
      </c>
      <c r="AI21" s="6">
        <f>INDEX('Registration form'!B:B,A21,1)</f>
        <v>0</v>
      </c>
      <c r="AJ21" s="6">
        <f>INDEX('Registration form'!E:E,A21,1)</f>
        <v>0</v>
      </c>
      <c r="AK21" s="7" t="str">
        <f t="shared" si="6"/>
        <v>P1</v>
      </c>
      <c r="AL21" s="6" t="str">
        <f t="shared" si="2"/>
        <v/>
      </c>
    </row>
    <row r="22" spans="1:38" ht="16.5" customHeight="1" x14ac:dyDescent="0.25">
      <c r="A22" s="9"/>
      <c r="B22" s="6">
        <f>INDEX('Registration form'!$F:$F,B$1,1)</f>
        <v>0</v>
      </c>
      <c r="C22" s="6">
        <f>INDEX('Registration form'!$F:$F,C$1,1)</f>
        <v>0</v>
      </c>
      <c r="D22" s="6">
        <f>INDEX('Registration form'!$F:$F,D$1,1)</f>
        <v>0</v>
      </c>
      <c r="E22" s="6">
        <f>INDEX('Registration form'!$F:$F,E$1,1)</f>
        <v>0</v>
      </c>
      <c r="F22" s="6">
        <f>INDEX('Registration form'!$F:$F,F$1,1)</f>
        <v>0</v>
      </c>
      <c r="G22" s="6">
        <f>INDEX('Registration form'!$F:$F,G$1,1)</f>
        <v>0</v>
      </c>
      <c r="H22" s="6">
        <f>INDEX('Registration form'!$F:$F,H$1,1)</f>
        <v>0</v>
      </c>
      <c r="I22" s="6">
        <f>INDEX('Registration form'!$F:$F,I$1,1)</f>
        <v>0</v>
      </c>
      <c r="J22" s="6">
        <f>INDEX('Registration form'!$F:$F,J$1,1)</f>
        <v>0</v>
      </c>
      <c r="K22" s="6">
        <f>INDEX('Registration form'!$F:$F,K$1,1)</f>
        <v>0</v>
      </c>
      <c r="L22" s="6">
        <f>INDEX('Registration form'!$F:$F,L$1,1)</f>
        <v>0</v>
      </c>
      <c r="M22" s="6" t="e">
        <f t="shared" si="7"/>
        <v>#N/A</v>
      </c>
      <c r="N22" s="6">
        <f>INDEX('Registration form'!$F:$F,N$1,1)</f>
        <v>0</v>
      </c>
      <c r="O22" s="6">
        <f>INDEX('Registration form'!$F:$F,O$1,1)</f>
        <v>0</v>
      </c>
      <c r="P22" s="6" t="str">
        <f>INDEX('Registration form'!$F:$F,P$1,1)</f>
        <v/>
      </c>
      <c r="Q22" s="6" t="str">
        <f>INDEX('Registration form'!$F:$F,Q$1,1)</f>
        <v/>
      </c>
      <c r="R22" s="6" t="str">
        <f>INDEX('Registration form'!$F:$F,R$1,1)</f>
        <v/>
      </c>
      <c r="S22" s="6" t="str">
        <f>INDEX('Registration form'!$F:$F,S$1,1)</f>
        <v/>
      </c>
      <c r="T22" s="6" t="str">
        <f>INDEX('Registration form'!$F:$F,T$1,1)</f>
        <v/>
      </c>
      <c r="U22" s="6" t="e">
        <f t="shared" si="5"/>
        <v>#N/A</v>
      </c>
      <c r="V22" s="6">
        <f>INDEX('Registration form'!$F:$F,V$1,1)</f>
        <v>0</v>
      </c>
      <c r="W22" s="6">
        <f>INDEX('Registration form'!$F:$F,W$1,1)</f>
        <v>0</v>
      </c>
      <c r="X22" s="6">
        <f>INDEX('Registration form'!$F:$F,X$1,1)</f>
        <v>0</v>
      </c>
      <c r="Y22" s="6">
        <f>INDEX('Registration form'!$F:$F,Y$1,1)</f>
        <v>0</v>
      </c>
      <c r="Z22" s="6">
        <f>INDEX('Registration form'!$F:$F,Z$1,1)</f>
        <v>0</v>
      </c>
      <c r="AA22" s="6">
        <f>INDEX('Registration form'!$F:$F,AA$1,1)</f>
        <v>0</v>
      </c>
      <c r="AB22" s="6">
        <f>INDEX('Registration form'!$F:$F,AB$1,1)</f>
        <v>0</v>
      </c>
      <c r="AC22" s="6">
        <f>INDEX('Registration form'!$F:$F,AC$1,1)</f>
        <v>0</v>
      </c>
      <c r="AD22" s="6">
        <f>INDEX('Registration form'!$F:$F,AD$1,1)</f>
        <v>0</v>
      </c>
      <c r="AE22" s="6">
        <f>INDEX('Registration form'!$F:$F,AE$1,1)</f>
        <v>0</v>
      </c>
      <c r="AF22" s="6">
        <f>INDEX('Registration form'!$F:$F,AF$1,1)</f>
        <v>0</v>
      </c>
      <c r="AG22" s="6" t="e">
        <f>INDEX('Registration form'!AC:AC,MATCH(INDEX('Registration form'!$F:$F,AG$1,1),'Registration form'!AB:AB,0),1)</f>
        <v>#N/A</v>
      </c>
      <c r="AH22" s="6" t="str">
        <f>INDEX(Lexique!A:A,MATCH(INDEX('Registration form'!$E:$E,AH$1,1),Lexique!F:F,0),1)</f>
        <v>EN</v>
      </c>
      <c r="AI22" s="6">
        <f>AI2</f>
        <v>0</v>
      </c>
      <c r="AJ22" s="6">
        <f>INDEX('Registration form'!F:F,A2,1)</f>
        <v>0</v>
      </c>
      <c r="AK22" s="7" t="s">
        <v>254</v>
      </c>
      <c r="AL22" s="6" t="str">
        <f t="shared" si="2"/>
        <v/>
      </c>
    </row>
    <row r="23" spans="1:38" ht="16.5" customHeight="1" x14ac:dyDescent="0.25">
      <c r="B23" s="6">
        <f>B$22</f>
        <v>0</v>
      </c>
      <c r="C23" s="6">
        <f t="shared" ref="C23:AH32" si="11">C$22</f>
        <v>0</v>
      </c>
      <c r="D23" s="6">
        <f t="shared" si="11"/>
        <v>0</v>
      </c>
      <c r="E23" s="6">
        <f t="shared" si="11"/>
        <v>0</v>
      </c>
      <c r="F23" s="6">
        <f t="shared" si="11"/>
        <v>0</v>
      </c>
      <c r="G23" s="6">
        <f t="shared" si="11"/>
        <v>0</v>
      </c>
      <c r="H23" s="6">
        <f t="shared" si="11"/>
        <v>0</v>
      </c>
      <c r="I23" s="6">
        <f t="shared" si="11"/>
        <v>0</v>
      </c>
      <c r="J23" s="6">
        <f t="shared" si="11"/>
        <v>0</v>
      </c>
      <c r="K23" s="6">
        <f t="shared" si="11"/>
        <v>0</v>
      </c>
      <c r="L23" s="6">
        <f t="shared" si="11"/>
        <v>0</v>
      </c>
      <c r="M23" s="6" t="e">
        <f t="shared" si="7"/>
        <v>#N/A</v>
      </c>
      <c r="N23" s="6">
        <f t="shared" si="11"/>
        <v>0</v>
      </c>
      <c r="O23" s="6">
        <f t="shared" si="11"/>
        <v>0</v>
      </c>
      <c r="P23" s="6" t="str">
        <f t="shared" si="11"/>
        <v/>
      </c>
      <c r="Q23" s="6" t="str">
        <f t="shared" si="11"/>
        <v/>
      </c>
      <c r="R23" s="6" t="str">
        <f t="shared" si="11"/>
        <v/>
      </c>
      <c r="S23" s="6" t="str">
        <f t="shared" si="11"/>
        <v/>
      </c>
      <c r="T23" s="6" t="str">
        <f t="shared" si="11"/>
        <v/>
      </c>
      <c r="U23" s="6" t="e">
        <f t="shared" si="5"/>
        <v>#N/A</v>
      </c>
      <c r="V23" s="6">
        <f t="shared" si="11"/>
        <v>0</v>
      </c>
      <c r="W23" s="6">
        <f t="shared" si="11"/>
        <v>0</v>
      </c>
      <c r="X23" s="6">
        <f t="shared" si="11"/>
        <v>0</v>
      </c>
      <c r="Y23" s="6">
        <f t="shared" si="11"/>
        <v>0</v>
      </c>
      <c r="Z23" s="6">
        <f t="shared" si="11"/>
        <v>0</v>
      </c>
      <c r="AA23" s="6">
        <f t="shared" si="11"/>
        <v>0</v>
      </c>
      <c r="AB23" s="6">
        <f t="shared" si="11"/>
        <v>0</v>
      </c>
      <c r="AC23" s="6">
        <f t="shared" si="11"/>
        <v>0</v>
      </c>
      <c r="AD23" s="6">
        <f t="shared" si="11"/>
        <v>0</v>
      </c>
      <c r="AE23" s="6">
        <f t="shared" si="11"/>
        <v>0</v>
      </c>
      <c r="AF23" s="6">
        <f t="shared" si="11"/>
        <v>0</v>
      </c>
      <c r="AG23" s="6" t="e">
        <f t="shared" si="11"/>
        <v>#N/A</v>
      </c>
      <c r="AH23" s="6" t="str">
        <f t="shared" si="11"/>
        <v>EN</v>
      </c>
      <c r="AI23" s="6">
        <f t="shared" ref="AI23:AI86" si="12">AI3</f>
        <v>0</v>
      </c>
      <c r="AJ23" s="6">
        <f>INDEX('Registration form'!F:F,A3,1)</f>
        <v>0</v>
      </c>
      <c r="AK23" s="7" t="str">
        <f t="shared" si="6"/>
        <v>P2</v>
      </c>
      <c r="AL23" s="6" t="str">
        <f t="shared" si="2"/>
        <v/>
      </c>
    </row>
    <row r="24" spans="1:38" ht="16.5" customHeight="1" x14ac:dyDescent="0.25">
      <c r="B24" s="6">
        <f t="shared" ref="B24:T41" si="13">B$22</f>
        <v>0</v>
      </c>
      <c r="C24" s="6">
        <f t="shared" si="11"/>
        <v>0</v>
      </c>
      <c r="D24" s="6">
        <f t="shared" si="11"/>
        <v>0</v>
      </c>
      <c r="E24" s="6">
        <f t="shared" si="11"/>
        <v>0</v>
      </c>
      <c r="F24" s="6">
        <f t="shared" si="11"/>
        <v>0</v>
      </c>
      <c r="G24" s="6">
        <f t="shared" si="11"/>
        <v>0</v>
      </c>
      <c r="H24" s="6">
        <f t="shared" si="11"/>
        <v>0</v>
      </c>
      <c r="I24" s="6">
        <f t="shared" si="11"/>
        <v>0</v>
      </c>
      <c r="J24" s="6">
        <f t="shared" si="11"/>
        <v>0</v>
      </c>
      <c r="K24" s="6">
        <f t="shared" si="11"/>
        <v>0</v>
      </c>
      <c r="L24" s="6">
        <f t="shared" si="11"/>
        <v>0</v>
      </c>
      <c r="M24" s="6" t="e">
        <f t="shared" si="7"/>
        <v>#N/A</v>
      </c>
      <c r="N24" s="6">
        <f t="shared" si="11"/>
        <v>0</v>
      </c>
      <c r="O24" s="6">
        <f t="shared" si="11"/>
        <v>0</v>
      </c>
      <c r="P24" s="6" t="str">
        <f t="shared" si="11"/>
        <v/>
      </c>
      <c r="Q24" s="6" t="str">
        <f t="shared" si="11"/>
        <v/>
      </c>
      <c r="R24" s="6" t="str">
        <f t="shared" si="11"/>
        <v/>
      </c>
      <c r="S24" s="6" t="str">
        <f t="shared" si="11"/>
        <v/>
      </c>
      <c r="T24" s="6" t="str">
        <f t="shared" si="11"/>
        <v/>
      </c>
      <c r="U24" s="6" t="e">
        <f t="shared" si="5"/>
        <v>#N/A</v>
      </c>
      <c r="V24" s="6">
        <f t="shared" si="11"/>
        <v>0</v>
      </c>
      <c r="W24" s="6">
        <f t="shared" si="11"/>
        <v>0</v>
      </c>
      <c r="X24" s="6">
        <f t="shared" si="11"/>
        <v>0</v>
      </c>
      <c r="Y24" s="6">
        <f t="shared" si="11"/>
        <v>0</v>
      </c>
      <c r="Z24" s="6">
        <f t="shared" si="11"/>
        <v>0</v>
      </c>
      <c r="AA24" s="6">
        <f t="shared" si="11"/>
        <v>0</v>
      </c>
      <c r="AB24" s="6">
        <f t="shared" si="11"/>
        <v>0</v>
      </c>
      <c r="AC24" s="6">
        <f t="shared" si="11"/>
        <v>0</v>
      </c>
      <c r="AD24" s="6">
        <f t="shared" si="11"/>
        <v>0</v>
      </c>
      <c r="AE24" s="6">
        <f t="shared" si="11"/>
        <v>0</v>
      </c>
      <c r="AF24" s="6">
        <f t="shared" si="11"/>
        <v>0</v>
      </c>
      <c r="AG24" s="6" t="e">
        <f t="shared" si="11"/>
        <v>#N/A</v>
      </c>
      <c r="AH24" s="6" t="str">
        <f t="shared" si="11"/>
        <v>EN</v>
      </c>
      <c r="AI24" s="6">
        <f t="shared" si="12"/>
        <v>0</v>
      </c>
      <c r="AJ24" s="6">
        <f>INDEX('Registration form'!F:F,A4,1)</f>
        <v>0</v>
      </c>
      <c r="AK24" s="7" t="str">
        <f t="shared" si="6"/>
        <v>P2</v>
      </c>
      <c r="AL24" s="6" t="str">
        <f t="shared" si="2"/>
        <v/>
      </c>
    </row>
    <row r="25" spans="1:38" ht="16.5" customHeight="1" x14ac:dyDescent="0.25">
      <c r="B25" s="6">
        <f t="shared" si="13"/>
        <v>0</v>
      </c>
      <c r="C25" s="6">
        <f t="shared" si="11"/>
        <v>0</v>
      </c>
      <c r="D25" s="6">
        <f t="shared" si="11"/>
        <v>0</v>
      </c>
      <c r="E25" s="6">
        <f t="shared" si="11"/>
        <v>0</v>
      </c>
      <c r="F25" s="6">
        <f t="shared" si="11"/>
        <v>0</v>
      </c>
      <c r="G25" s="6">
        <f t="shared" si="11"/>
        <v>0</v>
      </c>
      <c r="H25" s="6">
        <f t="shared" si="11"/>
        <v>0</v>
      </c>
      <c r="I25" s="6">
        <f t="shared" si="11"/>
        <v>0</v>
      </c>
      <c r="J25" s="6">
        <f t="shared" si="11"/>
        <v>0</v>
      </c>
      <c r="K25" s="6">
        <f t="shared" si="11"/>
        <v>0</v>
      </c>
      <c r="L25" s="6">
        <f t="shared" si="11"/>
        <v>0</v>
      </c>
      <c r="M25" s="6" t="e">
        <f t="shared" si="7"/>
        <v>#N/A</v>
      </c>
      <c r="N25" s="6">
        <f t="shared" si="11"/>
        <v>0</v>
      </c>
      <c r="O25" s="6">
        <f t="shared" si="11"/>
        <v>0</v>
      </c>
      <c r="P25" s="6" t="str">
        <f t="shared" si="11"/>
        <v/>
      </c>
      <c r="Q25" s="6" t="str">
        <f t="shared" si="11"/>
        <v/>
      </c>
      <c r="R25" s="6" t="str">
        <f t="shared" si="11"/>
        <v/>
      </c>
      <c r="S25" s="6" t="str">
        <f t="shared" si="11"/>
        <v/>
      </c>
      <c r="T25" s="6" t="str">
        <f t="shared" si="11"/>
        <v/>
      </c>
      <c r="U25" s="6" t="e">
        <f t="shared" si="5"/>
        <v>#N/A</v>
      </c>
      <c r="V25" s="6">
        <f t="shared" si="11"/>
        <v>0</v>
      </c>
      <c r="W25" s="6">
        <f t="shared" si="11"/>
        <v>0</v>
      </c>
      <c r="X25" s="6">
        <f t="shared" si="11"/>
        <v>0</v>
      </c>
      <c r="Y25" s="6">
        <f t="shared" si="11"/>
        <v>0</v>
      </c>
      <c r="Z25" s="6">
        <f t="shared" si="11"/>
        <v>0</v>
      </c>
      <c r="AA25" s="6">
        <f t="shared" si="11"/>
        <v>0</v>
      </c>
      <c r="AB25" s="6">
        <f t="shared" si="11"/>
        <v>0</v>
      </c>
      <c r="AC25" s="6">
        <f t="shared" si="11"/>
        <v>0</v>
      </c>
      <c r="AD25" s="6">
        <f t="shared" si="11"/>
        <v>0</v>
      </c>
      <c r="AE25" s="6">
        <f t="shared" si="11"/>
        <v>0</v>
      </c>
      <c r="AF25" s="6">
        <f t="shared" si="11"/>
        <v>0</v>
      </c>
      <c r="AG25" s="6" t="e">
        <f t="shared" si="11"/>
        <v>#N/A</v>
      </c>
      <c r="AH25" s="6" t="str">
        <f t="shared" si="11"/>
        <v>EN</v>
      </c>
      <c r="AI25" s="6">
        <f t="shared" si="12"/>
        <v>0</v>
      </c>
      <c r="AJ25" s="6">
        <f>INDEX('Registration form'!F:F,A5,1)</f>
        <v>0</v>
      </c>
      <c r="AK25" s="7" t="str">
        <f t="shared" si="6"/>
        <v>P2</v>
      </c>
      <c r="AL25" s="6" t="str">
        <f t="shared" si="2"/>
        <v/>
      </c>
    </row>
    <row r="26" spans="1:38" ht="16.5" customHeight="1" x14ac:dyDescent="0.25">
      <c r="B26" s="6">
        <f t="shared" si="13"/>
        <v>0</v>
      </c>
      <c r="C26" s="6">
        <f t="shared" si="11"/>
        <v>0</v>
      </c>
      <c r="D26" s="6">
        <f t="shared" si="11"/>
        <v>0</v>
      </c>
      <c r="E26" s="6">
        <f t="shared" si="11"/>
        <v>0</v>
      </c>
      <c r="F26" s="6">
        <f t="shared" si="11"/>
        <v>0</v>
      </c>
      <c r="G26" s="6">
        <f t="shared" si="11"/>
        <v>0</v>
      </c>
      <c r="H26" s="6">
        <f t="shared" si="11"/>
        <v>0</v>
      </c>
      <c r="I26" s="6">
        <f t="shared" si="11"/>
        <v>0</v>
      </c>
      <c r="J26" s="6">
        <f t="shared" ref="J26:L31" si="14">J$22</f>
        <v>0</v>
      </c>
      <c r="K26" s="6">
        <f t="shared" si="14"/>
        <v>0</v>
      </c>
      <c r="L26" s="6">
        <f t="shared" si="14"/>
        <v>0</v>
      </c>
      <c r="M26" s="6" t="e">
        <f t="shared" si="7"/>
        <v>#N/A</v>
      </c>
      <c r="N26" s="6">
        <f t="shared" si="11"/>
        <v>0</v>
      </c>
      <c r="O26" s="6">
        <f t="shared" si="11"/>
        <v>0</v>
      </c>
      <c r="P26" s="6" t="str">
        <f t="shared" si="11"/>
        <v/>
      </c>
      <c r="Q26" s="6" t="str">
        <f t="shared" si="11"/>
        <v/>
      </c>
      <c r="R26" s="6" t="str">
        <f t="shared" si="11"/>
        <v/>
      </c>
      <c r="S26" s="6" t="str">
        <f t="shared" si="11"/>
        <v/>
      </c>
      <c r="T26" s="6" t="str">
        <f t="shared" si="11"/>
        <v/>
      </c>
      <c r="U26" s="6" t="e">
        <f t="shared" si="5"/>
        <v>#N/A</v>
      </c>
      <c r="V26" s="6">
        <f t="shared" si="11"/>
        <v>0</v>
      </c>
      <c r="W26" s="6">
        <f t="shared" si="11"/>
        <v>0</v>
      </c>
      <c r="X26" s="6">
        <f t="shared" si="11"/>
        <v>0</v>
      </c>
      <c r="Y26" s="6">
        <f t="shared" si="11"/>
        <v>0</v>
      </c>
      <c r="Z26" s="6">
        <f t="shared" si="11"/>
        <v>0</v>
      </c>
      <c r="AA26" s="6">
        <f t="shared" si="11"/>
        <v>0</v>
      </c>
      <c r="AB26" s="6">
        <f t="shared" si="11"/>
        <v>0</v>
      </c>
      <c r="AC26" s="6">
        <f t="shared" si="11"/>
        <v>0</v>
      </c>
      <c r="AD26" s="6">
        <f t="shared" si="11"/>
        <v>0</v>
      </c>
      <c r="AE26" s="6">
        <f t="shared" si="11"/>
        <v>0</v>
      </c>
      <c r="AF26" s="6">
        <f t="shared" si="11"/>
        <v>0</v>
      </c>
      <c r="AG26" s="6" t="e">
        <f t="shared" si="11"/>
        <v>#N/A</v>
      </c>
      <c r="AH26" s="6" t="str">
        <f t="shared" si="11"/>
        <v>EN</v>
      </c>
      <c r="AI26" s="6">
        <f t="shared" si="12"/>
        <v>0</v>
      </c>
      <c r="AJ26" s="6">
        <f>INDEX('Registration form'!F:F,A6,1)</f>
        <v>0</v>
      </c>
      <c r="AK26" s="7" t="str">
        <f t="shared" si="6"/>
        <v>P2</v>
      </c>
      <c r="AL26" s="6" t="str">
        <f t="shared" si="2"/>
        <v/>
      </c>
    </row>
    <row r="27" spans="1:38" ht="16.5" customHeight="1" x14ac:dyDescent="0.25">
      <c r="B27" s="6">
        <f t="shared" si="13"/>
        <v>0</v>
      </c>
      <c r="C27" s="6">
        <f t="shared" si="11"/>
        <v>0</v>
      </c>
      <c r="D27" s="6">
        <f t="shared" si="11"/>
        <v>0</v>
      </c>
      <c r="E27" s="6">
        <f t="shared" si="11"/>
        <v>0</v>
      </c>
      <c r="F27" s="6">
        <f t="shared" si="11"/>
        <v>0</v>
      </c>
      <c r="G27" s="6">
        <f t="shared" si="11"/>
        <v>0</v>
      </c>
      <c r="H27" s="6">
        <f t="shared" si="11"/>
        <v>0</v>
      </c>
      <c r="I27" s="6">
        <f t="shared" si="11"/>
        <v>0</v>
      </c>
      <c r="J27" s="6">
        <f t="shared" si="14"/>
        <v>0</v>
      </c>
      <c r="K27" s="6">
        <f t="shared" si="14"/>
        <v>0</v>
      </c>
      <c r="L27" s="6">
        <f t="shared" si="14"/>
        <v>0</v>
      </c>
      <c r="M27" s="6" t="e">
        <f t="shared" si="7"/>
        <v>#N/A</v>
      </c>
      <c r="N27" s="6">
        <f t="shared" si="11"/>
        <v>0</v>
      </c>
      <c r="O27" s="6">
        <f t="shared" si="11"/>
        <v>0</v>
      </c>
      <c r="P27" s="6" t="str">
        <f t="shared" si="11"/>
        <v/>
      </c>
      <c r="Q27" s="6" t="str">
        <f t="shared" si="11"/>
        <v/>
      </c>
      <c r="R27" s="6" t="str">
        <f t="shared" si="11"/>
        <v/>
      </c>
      <c r="S27" s="6" t="str">
        <f t="shared" si="11"/>
        <v/>
      </c>
      <c r="T27" s="6" t="str">
        <f t="shared" si="11"/>
        <v/>
      </c>
      <c r="U27" s="6" t="e">
        <f t="shared" si="5"/>
        <v>#N/A</v>
      </c>
      <c r="V27" s="6">
        <f t="shared" si="11"/>
        <v>0</v>
      </c>
      <c r="W27" s="6">
        <f t="shared" si="11"/>
        <v>0</v>
      </c>
      <c r="X27" s="6">
        <f t="shared" si="11"/>
        <v>0</v>
      </c>
      <c r="Y27" s="6">
        <f t="shared" si="11"/>
        <v>0</v>
      </c>
      <c r="Z27" s="6">
        <f t="shared" si="11"/>
        <v>0</v>
      </c>
      <c r="AA27" s="6">
        <f t="shared" si="11"/>
        <v>0</v>
      </c>
      <c r="AB27" s="6">
        <f t="shared" si="11"/>
        <v>0</v>
      </c>
      <c r="AC27" s="6">
        <f t="shared" si="11"/>
        <v>0</v>
      </c>
      <c r="AD27" s="6">
        <f t="shared" si="11"/>
        <v>0</v>
      </c>
      <c r="AE27" s="6">
        <f t="shared" si="11"/>
        <v>0</v>
      </c>
      <c r="AF27" s="6">
        <f t="shared" si="11"/>
        <v>0</v>
      </c>
      <c r="AG27" s="6" t="e">
        <f t="shared" si="11"/>
        <v>#N/A</v>
      </c>
      <c r="AH27" s="6" t="str">
        <f t="shared" si="11"/>
        <v>EN</v>
      </c>
      <c r="AI27" s="6">
        <f t="shared" si="12"/>
        <v>0</v>
      </c>
      <c r="AJ27" s="6">
        <f>INDEX('Registration form'!F:F,A7,1)</f>
        <v>0</v>
      </c>
      <c r="AK27" s="7" t="str">
        <f t="shared" si="6"/>
        <v>P2</v>
      </c>
      <c r="AL27" s="6" t="str">
        <f t="shared" si="2"/>
        <v/>
      </c>
    </row>
    <row r="28" spans="1:38" ht="16.5" customHeight="1" x14ac:dyDescent="0.25">
      <c r="B28" s="6">
        <f t="shared" si="13"/>
        <v>0</v>
      </c>
      <c r="C28" s="6">
        <f t="shared" si="11"/>
        <v>0</v>
      </c>
      <c r="D28" s="6">
        <f t="shared" si="11"/>
        <v>0</v>
      </c>
      <c r="E28" s="6">
        <f t="shared" si="11"/>
        <v>0</v>
      </c>
      <c r="F28" s="6">
        <f t="shared" si="11"/>
        <v>0</v>
      </c>
      <c r="G28" s="6">
        <f t="shared" si="11"/>
        <v>0</v>
      </c>
      <c r="H28" s="6">
        <f t="shared" si="11"/>
        <v>0</v>
      </c>
      <c r="I28" s="6">
        <f t="shared" si="11"/>
        <v>0</v>
      </c>
      <c r="J28" s="6">
        <f t="shared" si="14"/>
        <v>0</v>
      </c>
      <c r="K28" s="6">
        <f t="shared" si="14"/>
        <v>0</v>
      </c>
      <c r="L28" s="6">
        <f t="shared" si="14"/>
        <v>0</v>
      </c>
      <c r="M28" s="6" t="e">
        <f t="shared" ref="M28:M91" si="15">M$2</f>
        <v>#N/A</v>
      </c>
      <c r="N28" s="6">
        <f t="shared" si="11"/>
        <v>0</v>
      </c>
      <c r="O28" s="6">
        <f t="shared" si="11"/>
        <v>0</v>
      </c>
      <c r="P28" s="6" t="str">
        <f t="shared" si="11"/>
        <v/>
      </c>
      <c r="Q28" s="6" t="str">
        <f t="shared" si="11"/>
        <v/>
      </c>
      <c r="R28" s="6" t="str">
        <f t="shared" si="11"/>
        <v/>
      </c>
      <c r="S28" s="6" t="str">
        <f t="shared" si="11"/>
        <v/>
      </c>
      <c r="T28" s="6" t="str">
        <f t="shared" si="11"/>
        <v/>
      </c>
      <c r="U28" s="6" t="e">
        <f t="shared" si="5"/>
        <v>#N/A</v>
      </c>
      <c r="V28" s="6">
        <f t="shared" si="11"/>
        <v>0</v>
      </c>
      <c r="W28" s="6">
        <f t="shared" si="11"/>
        <v>0</v>
      </c>
      <c r="X28" s="6">
        <f t="shared" si="11"/>
        <v>0</v>
      </c>
      <c r="Y28" s="6">
        <f t="shared" si="11"/>
        <v>0</v>
      </c>
      <c r="Z28" s="6">
        <f t="shared" si="11"/>
        <v>0</v>
      </c>
      <c r="AA28" s="6">
        <f t="shared" si="11"/>
        <v>0</v>
      </c>
      <c r="AB28" s="6">
        <f t="shared" si="11"/>
        <v>0</v>
      </c>
      <c r="AC28" s="6">
        <f t="shared" si="11"/>
        <v>0</v>
      </c>
      <c r="AD28" s="6">
        <f t="shared" si="11"/>
        <v>0</v>
      </c>
      <c r="AE28" s="6">
        <f t="shared" si="11"/>
        <v>0</v>
      </c>
      <c r="AF28" s="6">
        <f t="shared" si="11"/>
        <v>0</v>
      </c>
      <c r="AG28" s="6" t="e">
        <f t="shared" si="11"/>
        <v>#N/A</v>
      </c>
      <c r="AH28" s="6" t="str">
        <f t="shared" si="11"/>
        <v>EN</v>
      </c>
      <c r="AI28" s="6">
        <f t="shared" si="12"/>
        <v>0</v>
      </c>
      <c r="AJ28" s="6">
        <f>INDEX('Registration form'!F:F,A8,1)</f>
        <v>0</v>
      </c>
      <c r="AK28" s="7" t="str">
        <f t="shared" si="6"/>
        <v>P2</v>
      </c>
      <c r="AL28" s="6" t="str">
        <f t="shared" si="2"/>
        <v/>
      </c>
    </row>
    <row r="29" spans="1:38" ht="16.5" customHeight="1" x14ac:dyDescent="0.25">
      <c r="B29" s="6">
        <f t="shared" si="13"/>
        <v>0</v>
      </c>
      <c r="C29" s="6">
        <f t="shared" si="11"/>
        <v>0</v>
      </c>
      <c r="D29" s="6">
        <f t="shared" si="11"/>
        <v>0</v>
      </c>
      <c r="E29" s="6">
        <f t="shared" si="11"/>
        <v>0</v>
      </c>
      <c r="F29" s="6">
        <f t="shared" si="11"/>
        <v>0</v>
      </c>
      <c r="G29" s="6">
        <f t="shared" si="11"/>
        <v>0</v>
      </c>
      <c r="H29" s="6">
        <f t="shared" si="11"/>
        <v>0</v>
      </c>
      <c r="I29" s="6">
        <f t="shared" si="11"/>
        <v>0</v>
      </c>
      <c r="J29" s="6">
        <f t="shared" si="14"/>
        <v>0</v>
      </c>
      <c r="K29" s="6">
        <f t="shared" si="14"/>
        <v>0</v>
      </c>
      <c r="L29" s="6">
        <f t="shared" si="14"/>
        <v>0</v>
      </c>
      <c r="M29" s="6" t="e">
        <f t="shared" si="15"/>
        <v>#N/A</v>
      </c>
      <c r="N29" s="6">
        <f t="shared" si="11"/>
        <v>0</v>
      </c>
      <c r="O29" s="6">
        <f t="shared" si="11"/>
        <v>0</v>
      </c>
      <c r="P29" s="6" t="str">
        <f t="shared" si="11"/>
        <v/>
      </c>
      <c r="Q29" s="6" t="str">
        <f t="shared" si="11"/>
        <v/>
      </c>
      <c r="R29" s="6" t="str">
        <f t="shared" si="11"/>
        <v/>
      </c>
      <c r="S29" s="6" t="str">
        <f t="shared" si="11"/>
        <v/>
      </c>
      <c r="T29" s="6" t="str">
        <f t="shared" si="11"/>
        <v/>
      </c>
      <c r="U29" s="6" t="e">
        <f t="shared" si="5"/>
        <v>#N/A</v>
      </c>
      <c r="V29" s="6">
        <f t="shared" si="11"/>
        <v>0</v>
      </c>
      <c r="W29" s="6">
        <f t="shared" si="11"/>
        <v>0</v>
      </c>
      <c r="X29" s="6">
        <f t="shared" si="11"/>
        <v>0</v>
      </c>
      <c r="Y29" s="6">
        <f t="shared" si="11"/>
        <v>0</v>
      </c>
      <c r="Z29" s="6">
        <f t="shared" si="11"/>
        <v>0</v>
      </c>
      <c r="AA29" s="6">
        <f t="shared" si="11"/>
        <v>0</v>
      </c>
      <c r="AB29" s="6">
        <f t="shared" si="11"/>
        <v>0</v>
      </c>
      <c r="AC29" s="6">
        <f t="shared" si="11"/>
        <v>0</v>
      </c>
      <c r="AD29" s="6">
        <f t="shared" si="11"/>
        <v>0</v>
      </c>
      <c r="AE29" s="6">
        <f t="shared" si="11"/>
        <v>0</v>
      </c>
      <c r="AF29" s="6">
        <f t="shared" si="11"/>
        <v>0</v>
      </c>
      <c r="AG29" s="6" t="e">
        <f t="shared" si="11"/>
        <v>#N/A</v>
      </c>
      <c r="AH29" s="6" t="str">
        <f t="shared" si="11"/>
        <v>EN</v>
      </c>
      <c r="AI29" s="6">
        <f t="shared" si="12"/>
        <v>0</v>
      </c>
      <c r="AJ29" s="6">
        <f>INDEX('Registration form'!F:F,A9,1)</f>
        <v>0</v>
      </c>
      <c r="AK29" s="7" t="str">
        <f t="shared" si="6"/>
        <v>P2</v>
      </c>
      <c r="AL29" s="6" t="str">
        <f t="shared" si="2"/>
        <v/>
      </c>
    </row>
    <row r="30" spans="1:38" ht="16.5" customHeight="1" x14ac:dyDescent="0.25">
      <c r="B30" s="6">
        <f t="shared" si="13"/>
        <v>0</v>
      </c>
      <c r="C30" s="6">
        <f t="shared" si="11"/>
        <v>0</v>
      </c>
      <c r="D30" s="6">
        <f t="shared" si="11"/>
        <v>0</v>
      </c>
      <c r="E30" s="6">
        <f t="shared" si="11"/>
        <v>0</v>
      </c>
      <c r="F30" s="6">
        <f t="shared" si="11"/>
        <v>0</v>
      </c>
      <c r="G30" s="6">
        <f t="shared" si="11"/>
        <v>0</v>
      </c>
      <c r="H30" s="6">
        <f t="shared" si="11"/>
        <v>0</v>
      </c>
      <c r="I30" s="6">
        <f t="shared" si="11"/>
        <v>0</v>
      </c>
      <c r="J30" s="6">
        <f t="shared" si="14"/>
        <v>0</v>
      </c>
      <c r="K30" s="6">
        <f t="shared" si="14"/>
        <v>0</v>
      </c>
      <c r="L30" s="6">
        <f t="shared" si="14"/>
        <v>0</v>
      </c>
      <c r="M30" s="6" t="e">
        <f t="shared" si="15"/>
        <v>#N/A</v>
      </c>
      <c r="N30" s="6">
        <f t="shared" si="11"/>
        <v>0</v>
      </c>
      <c r="O30" s="6">
        <f t="shared" si="11"/>
        <v>0</v>
      </c>
      <c r="P30" s="6" t="str">
        <f t="shared" si="11"/>
        <v/>
      </c>
      <c r="Q30" s="6" t="str">
        <f t="shared" si="11"/>
        <v/>
      </c>
      <c r="R30" s="6" t="str">
        <f t="shared" si="11"/>
        <v/>
      </c>
      <c r="S30" s="6" t="str">
        <f t="shared" si="11"/>
        <v/>
      </c>
      <c r="T30" s="6" t="str">
        <f t="shared" si="11"/>
        <v/>
      </c>
      <c r="U30" s="6" t="e">
        <f t="shared" si="5"/>
        <v>#N/A</v>
      </c>
      <c r="V30" s="6">
        <f t="shared" si="11"/>
        <v>0</v>
      </c>
      <c r="W30" s="6">
        <f t="shared" si="11"/>
        <v>0</v>
      </c>
      <c r="X30" s="6">
        <f t="shared" si="11"/>
        <v>0</v>
      </c>
      <c r="Y30" s="6">
        <f t="shared" si="11"/>
        <v>0</v>
      </c>
      <c r="Z30" s="6">
        <f t="shared" si="11"/>
        <v>0</v>
      </c>
      <c r="AA30" s="6">
        <f t="shared" si="11"/>
        <v>0</v>
      </c>
      <c r="AB30" s="6">
        <f t="shared" si="11"/>
        <v>0</v>
      </c>
      <c r="AC30" s="6">
        <f t="shared" si="11"/>
        <v>0</v>
      </c>
      <c r="AD30" s="6">
        <f t="shared" si="11"/>
        <v>0</v>
      </c>
      <c r="AE30" s="6">
        <f t="shared" si="11"/>
        <v>0</v>
      </c>
      <c r="AF30" s="6">
        <f t="shared" si="11"/>
        <v>0</v>
      </c>
      <c r="AG30" s="6" t="e">
        <f t="shared" si="11"/>
        <v>#N/A</v>
      </c>
      <c r="AH30" s="6" t="str">
        <f t="shared" si="11"/>
        <v>EN</v>
      </c>
      <c r="AI30" s="6">
        <f t="shared" si="12"/>
        <v>0</v>
      </c>
      <c r="AJ30" s="6">
        <f>INDEX('Registration form'!F:F,A10,1)</f>
        <v>0</v>
      </c>
      <c r="AK30" s="7" t="str">
        <f t="shared" si="6"/>
        <v>P2</v>
      </c>
      <c r="AL30" s="6" t="str">
        <f t="shared" si="2"/>
        <v/>
      </c>
    </row>
    <row r="31" spans="1:38" ht="16.5" customHeight="1" x14ac:dyDescent="0.25">
      <c r="B31" s="6">
        <f t="shared" si="13"/>
        <v>0</v>
      </c>
      <c r="C31" s="6">
        <f t="shared" si="11"/>
        <v>0</v>
      </c>
      <c r="D31" s="6">
        <f t="shared" si="11"/>
        <v>0</v>
      </c>
      <c r="E31" s="6">
        <f t="shared" si="11"/>
        <v>0</v>
      </c>
      <c r="F31" s="6">
        <f t="shared" si="11"/>
        <v>0</v>
      </c>
      <c r="G31" s="6">
        <f t="shared" si="11"/>
        <v>0</v>
      </c>
      <c r="H31" s="6">
        <f t="shared" si="11"/>
        <v>0</v>
      </c>
      <c r="I31" s="6">
        <f t="shared" si="11"/>
        <v>0</v>
      </c>
      <c r="J31" s="6">
        <f t="shared" si="14"/>
        <v>0</v>
      </c>
      <c r="K31" s="6">
        <f t="shared" si="14"/>
        <v>0</v>
      </c>
      <c r="L31" s="6">
        <f t="shared" si="14"/>
        <v>0</v>
      </c>
      <c r="M31" s="6" t="e">
        <f t="shared" si="15"/>
        <v>#N/A</v>
      </c>
      <c r="N31" s="6">
        <f t="shared" si="11"/>
        <v>0</v>
      </c>
      <c r="O31" s="6">
        <f t="shared" si="11"/>
        <v>0</v>
      </c>
      <c r="P31" s="6" t="str">
        <f t="shared" si="11"/>
        <v/>
      </c>
      <c r="Q31" s="6" t="str">
        <f t="shared" si="11"/>
        <v/>
      </c>
      <c r="R31" s="6" t="str">
        <f t="shared" si="11"/>
        <v/>
      </c>
      <c r="S31" s="6" t="str">
        <f t="shared" si="11"/>
        <v/>
      </c>
      <c r="T31" s="6" t="str">
        <f t="shared" si="11"/>
        <v/>
      </c>
      <c r="U31" s="6" t="e">
        <f t="shared" si="5"/>
        <v>#N/A</v>
      </c>
      <c r="V31" s="6">
        <f t="shared" si="11"/>
        <v>0</v>
      </c>
      <c r="W31" s="6">
        <f t="shared" si="11"/>
        <v>0</v>
      </c>
      <c r="X31" s="6">
        <f t="shared" si="11"/>
        <v>0</v>
      </c>
      <c r="Y31" s="6">
        <f t="shared" si="11"/>
        <v>0</v>
      </c>
      <c r="Z31" s="6">
        <f t="shared" si="11"/>
        <v>0</v>
      </c>
      <c r="AA31" s="6">
        <f t="shared" si="11"/>
        <v>0</v>
      </c>
      <c r="AB31" s="6">
        <f t="shared" si="11"/>
        <v>0</v>
      </c>
      <c r="AC31" s="6">
        <f t="shared" si="11"/>
        <v>0</v>
      </c>
      <c r="AD31" s="6">
        <f t="shared" si="11"/>
        <v>0</v>
      </c>
      <c r="AE31" s="6">
        <f t="shared" si="11"/>
        <v>0</v>
      </c>
      <c r="AF31" s="6">
        <f t="shared" si="11"/>
        <v>0</v>
      </c>
      <c r="AG31" s="6" t="e">
        <f t="shared" si="11"/>
        <v>#N/A</v>
      </c>
      <c r="AH31" s="6" t="str">
        <f t="shared" si="11"/>
        <v>EN</v>
      </c>
      <c r="AI31" s="6">
        <f t="shared" si="12"/>
        <v>0</v>
      </c>
      <c r="AJ31" s="6">
        <f>INDEX('Registration form'!F:F,A11,1)</f>
        <v>0</v>
      </c>
      <c r="AK31" s="7" t="str">
        <f t="shared" si="6"/>
        <v>P2</v>
      </c>
      <c r="AL31" s="6" t="str">
        <f t="shared" si="2"/>
        <v/>
      </c>
    </row>
    <row r="32" spans="1:38" ht="16.5" customHeight="1" x14ac:dyDescent="0.25">
      <c r="B32" s="6">
        <f t="shared" si="13"/>
        <v>0</v>
      </c>
      <c r="C32" s="6">
        <f t="shared" si="11"/>
        <v>0</v>
      </c>
      <c r="D32" s="6">
        <f t="shared" si="11"/>
        <v>0</v>
      </c>
      <c r="E32" s="6">
        <f t="shared" si="11"/>
        <v>0</v>
      </c>
      <c r="F32" s="6">
        <f t="shared" ref="F32:X41" si="16">F$22</f>
        <v>0</v>
      </c>
      <c r="G32" s="6">
        <f t="shared" si="16"/>
        <v>0</v>
      </c>
      <c r="H32" s="6">
        <f t="shared" si="16"/>
        <v>0</v>
      </c>
      <c r="I32" s="6">
        <f t="shared" si="16"/>
        <v>0</v>
      </c>
      <c r="J32" s="6">
        <f t="shared" si="16"/>
        <v>0</v>
      </c>
      <c r="K32" s="6">
        <f t="shared" si="16"/>
        <v>0</v>
      </c>
      <c r="L32" s="6">
        <f t="shared" si="16"/>
        <v>0</v>
      </c>
      <c r="M32" s="6" t="e">
        <f t="shared" si="15"/>
        <v>#N/A</v>
      </c>
      <c r="N32" s="6">
        <f t="shared" si="16"/>
        <v>0</v>
      </c>
      <c r="O32" s="6">
        <f t="shared" si="16"/>
        <v>0</v>
      </c>
      <c r="P32" s="6" t="str">
        <f t="shared" si="16"/>
        <v/>
      </c>
      <c r="Q32" s="6" t="str">
        <f t="shared" si="16"/>
        <v/>
      </c>
      <c r="R32" s="6" t="str">
        <f t="shared" si="16"/>
        <v/>
      </c>
      <c r="S32" s="6" t="str">
        <f t="shared" si="16"/>
        <v/>
      </c>
      <c r="T32" s="6" t="str">
        <f t="shared" si="16"/>
        <v/>
      </c>
      <c r="U32" s="6" t="e">
        <f t="shared" si="5"/>
        <v>#N/A</v>
      </c>
      <c r="V32" s="6">
        <f t="shared" si="16"/>
        <v>0</v>
      </c>
      <c r="W32" s="6">
        <f t="shared" si="16"/>
        <v>0</v>
      </c>
      <c r="X32" s="6">
        <f t="shared" si="16"/>
        <v>0</v>
      </c>
      <c r="Y32" s="6">
        <f t="shared" ref="Y32:AH41" si="17">Y$22</f>
        <v>0</v>
      </c>
      <c r="Z32" s="6">
        <f t="shared" si="17"/>
        <v>0</v>
      </c>
      <c r="AA32" s="6">
        <f t="shared" si="17"/>
        <v>0</v>
      </c>
      <c r="AB32" s="6">
        <f t="shared" si="17"/>
        <v>0</v>
      </c>
      <c r="AC32" s="6">
        <f t="shared" si="17"/>
        <v>0</v>
      </c>
      <c r="AD32" s="6">
        <f t="shared" si="17"/>
        <v>0</v>
      </c>
      <c r="AE32" s="6">
        <f t="shared" si="17"/>
        <v>0</v>
      </c>
      <c r="AF32" s="6">
        <f t="shared" si="17"/>
        <v>0</v>
      </c>
      <c r="AG32" s="6" t="e">
        <f t="shared" si="17"/>
        <v>#N/A</v>
      </c>
      <c r="AH32" s="6" t="str">
        <f t="shared" si="17"/>
        <v>EN</v>
      </c>
      <c r="AI32" s="6">
        <f t="shared" si="12"/>
        <v>0</v>
      </c>
      <c r="AJ32" s="6">
        <f>INDEX('Registration form'!F:F,A12,1)</f>
        <v>0</v>
      </c>
      <c r="AK32" s="7" t="str">
        <f t="shared" si="6"/>
        <v>P2</v>
      </c>
      <c r="AL32" s="6" t="str">
        <f t="shared" si="2"/>
        <v/>
      </c>
    </row>
    <row r="33" spans="1:38" ht="16.5" customHeight="1" x14ac:dyDescent="0.25">
      <c r="B33" s="6">
        <f t="shared" si="13"/>
        <v>0</v>
      </c>
      <c r="C33" s="6">
        <f t="shared" si="13"/>
        <v>0</v>
      </c>
      <c r="D33" s="6">
        <f t="shared" si="13"/>
        <v>0</v>
      </c>
      <c r="E33" s="6">
        <f t="shared" si="13"/>
        <v>0</v>
      </c>
      <c r="F33" s="6">
        <f t="shared" si="13"/>
        <v>0</v>
      </c>
      <c r="G33" s="6">
        <f t="shared" si="13"/>
        <v>0</v>
      </c>
      <c r="H33" s="6">
        <f t="shared" si="13"/>
        <v>0</v>
      </c>
      <c r="I33" s="6">
        <f t="shared" si="13"/>
        <v>0</v>
      </c>
      <c r="J33" s="6">
        <f t="shared" si="13"/>
        <v>0</v>
      </c>
      <c r="K33" s="6">
        <f t="shared" si="13"/>
        <v>0</v>
      </c>
      <c r="L33" s="6">
        <f t="shared" si="13"/>
        <v>0</v>
      </c>
      <c r="M33" s="6" t="e">
        <f t="shared" si="15"/>
        <v>#N/A</v>
      </c>
      <c r="N33" s="6">
        <f t="shared" si="13"/>
        <v>0</v>
      </c>
      <c r="O33" s="6">
        <f t="shared" si="13"/>
        <v>0</v>
      </c>
      <c r="P33" s="6" t="str">
        <f t="shared" si="13"/>
        <v/>
      </c>
      <c r="Q33" s="6" t="str">
        <f t="shared" si="13"/>
        <v/>
      </c>
      <c r="R33" s="6" t="str">
        <f t="shared" si="13"/>
        <v/>
      </c>
      <c r="S33" s="6" t="str">
        <f t="shared" si="13"/>
        <v/>
      </c>
      <c r="T33" s="6" t="str">
        <f t="shared" si="13"/>
        <v/>
      </c>
      <c r="U33" s="6" t="e">
        <f t="shared" si="5"/>
        <v>#N/A</v>
      </c>
      <c r="V33" s="6">
        <f t="shared" si="16"/>
        <v>0</v>
      </c>
      <c r="W33" s="6">
        <f t="shared" si="16"/>
        <v>0</v>
      </c>
      <c r="X33" s="6">
        <f t="shared" si="16"/>
        <v>0</v>
      </c>
      <c r="Y33" s="6">
        <f t="shared" si="17"/>
        <v>0</v>
      </c>
      <c r="Z33" s="6">
        <f t="shared" si="17"/>
        <v>0</v>
      </c>
      <c r="AA33" s="6">
        <f t="shared" si="17"/>
        <v>0</v>
      </c>
      <c r="AB33" s="6">
        <f t="shared" si="17"/>
        <v>0</v>
      </c>
      <c r="AC33" s="6">
        <f t="shared" si="17"/>
        <v>0</v>
      </c>
      <c r="AD33" s="6">
        <f t="shared" si="17"/>
        <v>0</v>
      </c>
      <c r="AE33" s="6">
        <f t="shared" si="17"/>
        <v>0</v>
      </c>
      <c r="AF33" s="6">
        <f t="shared" si="17"/>
        <v>0</v>
      </c>
      <c r="AG33" s="6" t="e">
        <f t="shared" si="17"/>
        <v>#N/A</v>
      </c>
      <c r="AH33" s="6" t="str">
        <f t="shared" si="17"/>
        <v>EN</v>
      </c>
      <c r="AI33" s="6">
        <f t="shared" si="12"/>
        <v>0</v>
      </c>
      <c r="AJ33" s="6">
        <f>INDEX('Registration form'!F:F,A13,1)</f>
        <v>0</v>
      </c>
      <c r="AK33" s="7" t="str">
        <f t="shared" si="6"/>
        <v>P2</v>
      </c>
      <c r="AL33" s="6" t="str">
        <f t="shared" si="2"/>
        <v/>
      </c>
    </row>
    <row r="34" spans="1:38" ht="16.5" customHeight="1" x14ac:dyDescent="0.25">
      <c r="B34" s="6">
        <f t="shared" si="13"/>
        <v>0</v>
      </c>
      <c r="C34" s="6">
        <f t="shared" si="13"/>
        <v>0</v>
      </c>
      <c r="D34" s="6">
        <f t="shared" si="13"/>
        <v>0</v>
      </c>
      <c r="E34" s="6">
        <f t="shared" si="13"/>
        <v>0</v>
      </c>
      <c r="F34" s="6">
        <f t="shared" si="13"/>
        <v>0</v>
      </c>
      <c r="G34" s="6">
        <f t="shared" si="13"/>
        <v>0</v>
      </c>
      <c r="H34" s="6">
        <f t="shared" si="13"/>
        <v>0</v>
      </c>
      <c r="I34" s="6">
        <f t="shared" si="13"/>
        <v>0</v>
      </c>
      <c r="J34" s="6">
        <f t="shared" si="13"/>
        <v>0</v>
      </c>
      <c r="K34" s="6">
        <f t="shared" si="13"/>
        <v>0</v>
      </c>
      <c r="L34" s="6">
        <f t="shared" si="13"/>
        <v>0</v>
      </c>
      <c r="M34" s="6" t="e">
        <f t="shared" si="15"/>
        <v>#N/A</v>
      </c>
      <c r="N34" s="6">
        <f t="shared" si="13"/>
        <v>0</v>
      </c>
      <c r="O34" s="6">
        <f t="shared" si="13"/>
        <v>0</v>
      </c>
      <c r="P34" s="6" t="str">
        <f t="shared" si="13"/>
        <v/>
      </c>
      <c r="Q34" s="6" t="str">
        <f t="shared" si="13"/>
        <v/>
      </c>
      <c r="R34" s="6" t="str">
        <f t="shared" si="13"/>
        <v/>
      </c>
      <c r="S34" s="6" t="str">
        <f t="shared" si="13"/>
        <v/>
      </c>
      <c r="T34" s="6" t="str">
        <f t="shared" si="13"/>
        <v/>
      </c>
      <c r="U34" s="6" t="e">
        <f t="shared" si="5"/>
        <v>#N/A</v>
      </c>
      <c r="V34" s="6">
        <f t="shared" si="16"/>
        <v>0</v>
      </c>
      <c r="W34" s="6">
        <f t="shared" si="16"/>
        <v>0</v>
      </c>
      <c r="X34" s="6">
        <f t="shared" si="16"/>
        <v>0</v>
      </c>
      <c r="Y34" s="6">
        <f t="shared" si="17"/>
        <v>0</v>
      </c>
      <c r="Z34" s="6">
        <f t="shared" si="17"/>
        <v>0</v>
      </c>
      <c r="AA34" s="6">
        <f t="shared" si="17"/>
        <v>0</v>
      </c>
      <c r="AB34" s="6">
        <f t="shared" si="17"/>
        <v>0</v>
      </c>
      <c r="AC34" s="6">
        <f t="shared" si="17"/>
        <v>0</v>
      </c>
      <c r="AD34" s="6">
        <f t="shared" si="17"/>
        <v>0</v>
      </c>
      <c r="AE34" s="6">
        <f t="shared" si="17"/>
        <v>0</v>
      </c>
      <c r="AF34" s="6">
        <f t="shared" si="17"/>
        <v>0</v>
      </c>
      <c r="AG34" s="6" t="e">
        <f t="shared" si="17"/>
        <v>#N/A</v>
      </c>
      <c r="AH34" s="6" t="str">
        <f t="shared" si="17"/>
        <v>EN</v>
      </c>
      <c r="AI34" s="6">
        <f t="shared" si="12"/>
        <v>0</v>
      </c>
      <c r="AJ34" s="6">
        <f>INDEX('Registration form'!F:F,A14,1)</f>
        <v>0</v>
      </c>
      <c r="AK34" s="7" t="str">
        <f t="shared" si="6"/>
        <v>P2</v>
      </c>
      <c r="AL34" s="6" t="str">
        <f t="shared" si="2"/>
        <v/>
      </c>
    </row>
    <row r="35" spans="1:38" ht="16.5" customHeight="1" x14ac:dyDescent="0.25">
      <c r="B35" s="6">
        <f t="shared" si="13"/>
        <v>0</v>
      </c>
      <c r="C35" s="6">
        <f t="shared" si="13"/>
        <v>0</v>
      </c>
      <c r="D35" s="6">
        <f t="shared" si="13"/>
        <v>0</v>
      </c>
      <c r="E35" s="6">
        <f t="shared" si="13"/>
        <v>0</v>
      </c>
      <c r="F35" s="6">
        <f t="shared" si="13"/>
        <v>0</v>
      </c>
      <c r="G35" s="6">
        <f t="shared" si="13"/>
        <v>0</v>
      </c>
      <c r="H35" s="6">
        <f t="shared" si="13"/>
        <v>0</v>
      </c>
      <c r="I35" s="6">
        <f t="shared" si="13"/>
        <v>0</v>
      </c>
      <c r="J35" s="6">
        <f t="shared" si="13"/>
        <v>0</v>
      </c>
      <c r="K35" s="6">
        <f t="shared" si="13"/>
        <v>0</v>
      </c>
      <c r="L35" s="6">
        <f t="shared" si="13"/>
        <v>0</v>
      </c>
      <c r="M35" s="6" t="e">
        <f t="shared" si="15"/>
        <v>#N/A</v>
      </c>
      <c r="N35" s="6">
        <f t="shared" si="13"/>
        <v>0</v>
      </c>
      <c r="O35" s="6">
        <f t="shared" si="13"/>
        <v>0</v>
      </c>
      <c r="P35" s="6" t="str">
        <f t="shared" si="13"/>
        <v/>
      </c>
      <c r="Q35" s="6" t="str">
        <f t="shared" si="13"/>
        <v/>
      </c>
      <c r="R35" s="6" t="str">
        <f t="shared" si="13"/>
        <v/>
      </c>
      <c r="S35" s="6" t="str">
        <f t="shared" si="13"/>
        <v/>
      </c>
      <c r="T35" s="6" t="str">
        <f t="shared" si="13"/>
        <v/>
      </c>
      <c r="U35" s="6" t="e">
        <f t="shared" si="5"/>
        <v>#N/A</v>
      </c>
      <c r="V35" s="6">
        <f t="shared" si="16"/>
        <v>0</v>
      </c>
      <c r="W35" s="6">
        <f t="shared" si="16"/>
        <v>0</v>
      </c>
      <c r="X35" s="6">
        <f t="shared" si="16"/>
        <v>0</v>
      </c>
      <c r="Y35" s="6">
        <f t="shared" si="17"/>
        <v>0</v>
      </c>
      <c r="Z35" s="6">
        <f t="shared" si="17"/>
        <v>0</v>
      </c>
      <c r="AA35" s="6">
        <f t="shared" si="17"/>
        <v>0</v>
      </c>
      <c r="AB35" s="6">
        <f t="shared" si="17"/>
        <v>0</v>
      </c>
      <c r="AC35" s="6">
        <f t="shared" si="17"/>
        <v>0</v>
      </c>
      <c r="AD35" s="6">
        <f t="shared" si="17"/>
        <v>0</v>
      </c>
      <c r="AE35" s="6">
        <f t="shared" si="17"/>
        <v>0</v>
      </c>
      <c r="AF35" s="6">
        <f t="shared" si="17"/>
        <v>0</v>
      </c>
      <c r="AG35" s="6" t="e">
        <f t="shared" si="17"/>
        <v>#N/A</v>
      </c>
      <c r="AH35" s="6" t="str">
        <f t="shared" si="17"/>
        <v>EN</v>
      </c>
      <c r="AI35" s="6">
        <f t="shared" si="12"/>
        <v>0</v>
      </c>
      <c r="AJ35" s="6">
        <f>INDEX('Registration form'!F:F,A15,1)</f>
        <v>0</v>
      </c>
      <c r="AK35" s="7" t="str">
        <f t="shared" si="6"/>
        <v>P2</v>
      </c>
      <c r="AL35" s="6" t="str">
        <f t="shared" si="2"/>
        <v/>
      </c>
    </row>
    <row r="36" spans="1:38" ht="16.5" customHeight="1" x14ac:dyDescent="0.25">
      <c r="B36" s="6">
        <f t="shared" si="13"/>
        <v>0</v>
      </c>
      <c r="C36" s="6">
        <f t="shared" si="13"/>
        <v>0</v>
      </c>
      <c r="D36" s="6">
        <f t="shared" si="13"/>
        <v>0</v>
      </c>
      <c r="E36" s="6">
        <f t="shared" si="13"/>
        <v>0</v>
      </c>
      <c r="F36" s="6">
        <f t="shared" si="13"/>
        <v>0</v>
      </c>
      <c r="G36" s="6">
        <f t="shared" si="13"/>
        <v>0</v>
      </c>
      <c r="H36" s="6">
        <f t="shared" si="13"/>
        <v>0</v>
      </c>
      <c r="I36" s="6">
        <f t="shared" si="13"/>
        <v>0</v>
      </c>
      <c r="J36" s="6">
        <f t="shared" si="13"/>
        <v>0</v>
      </c>
      <c r="K36" s="6">
        <f t="shared" si="13"/>
        <v>0</v>
      </c>
      <c r="L36" s="6">
        <f t="shared" si="13"/>
        <v>0</v>
      </c>
      <c r="M36" s="6" t="e">
        <f t="shared" si="15"/>
        <v>#N/A</v>
      </c>
      <c r="N36" s="6">
        <f t="shared" si="13"/>
        <v>0</v>
      </c>
      <c r="O36" s="6">
        <f t="shared" si="13"/>
        <v>0</v>
      </c>
      <c r="P36" s="6" t="str">
        <f t="shared" si="13"/>
        <v/>
      </c>
      <c r="Q36" s="6" t="str">
        <f t="shared" si="13"/>
        <v/>
      </c>
      <c r="R36" s="6" t="str">
        <f t="shared" si="13"/>
        <v/>
      </c>
      <c r="S36" s="6" t="str">
        <f t="shared" si="13"/>
        <v/>
      </c>
      <c r="T36" s="6" t="str">
        <f t="shared" si="13"/>
        <v/>
      </c>
      <c r="U36" s="6" t="e">
        <f t="shared" si="5"/>
        <v>#N/A</v>
      </c>
      <c r="V36" s="6">
        <f t="shared" si="16"/>
        <v>0</v>
      </c>
      <c r="W36" s="6">
        <f t="shared" si="16"/>
        <v>0</v>
      </c>
      <c r="X36" s="6">
        <f t="shared" si="16"/>
        <v>0</v>
      </c>
      <c r="Y36" s="6">
        <f t="shared" si="17"/>
        <v>0</v>
      </c>
      <c r="Z36" s="6">
        <f t="shared" si="17"/>
        <v>0</v>
      </c>
      <c r="AA36" s="6">
        <f t="shared" si="17"/>
        <v>0</v>
      </c>
      <c r="AB36" s="6">
        <f t="shared" si="17"/>
        <v>0</v>
      </c>
      <c r="AC36" s="6">
        <f t="shared" si="17"/>
        <v>0</v>
      </c>
      <c r="AD36" s="6">
        <f t="shared" si="17"/>
        <v>0</v>
      </c>
      <c r="AE36" s="6">
        <f t="shared" si="17"/>
        <v>0</v>
      </c>
      <c r="AF36" s="6">
        <f t="shared" si="17"/>
        <v>0</v>
      </c>
      <c r="AG36" s="6" t="e">
        <f t="shared" si="17"/>
        <v>#N/A</v>
      </c>
      <c r="AH36" s="6" t="str">
        <f t="shared" si="17"/>
        <v>EN</v>
      </c>
      <c r="AI36" s="6">
        <f t="shared" si="12"/>
        <v>0</v>
      </c>
      <c r="AJ36" s="6">
        <f>INDEX('Registration form'!F:F,A16,1)</f>
        <v>0</v>
      </c>
      <c r="AK36" s="7" t="str">
        <f t="shared" si="6"/>
        <v>P2</v>
      </c>
      <c r="AL36" s="6" t="str">
        <f t="shared" si="2"/>
        <v/>
      </c>
    </row>
    <row r="37" spans="1:38" ht="16.5" customHeight="1" x14ac:dyDescent="0.25">
      <c r="B37" s="6">
        <f t="shared" si="13"/>
        <v>0</v>
      </c>
      <c r="C37" s="6">
        <f t="shared" si="13"/>
        <v>0</v>
      </c>
      <c r="D37" s="6">
        <f t="shared" si="13"/>
        <v>0</v>
      </c>
      <c r="E37" s="6">
        <f t="shared" si="13"/>
        <v>0</v>
      </c>
      <c r="F37" s="6">
        <f t="shared" si="13"/>
        <v>0</v>
      </c>
      <c r="G37" s="6">
        <f t="shared" si="13"/>
        <v>0</v>
      </c>
      <c r="H37" s="6">
        <f t="shared" si="13"/>
        <v>0</v>
      </c>
      <c r="I37" s="6">
        <f t="shared" si="13"/>
        <v>0</v>
      </c>
      <c r="J37" s="6">
        <f t="shared" si="13"/>
        <v>0</v>
      </c>
      <c r="K37" s="6">
        <f t="shared" si="13"/>
        <v>0</v>
      </c>
      <c r="L37" s="6">
        <f t="shared" si="13"/>
        <v>0</v>
      </c>
      <c r="M37" s="6" t="e">
        <f t="shared" si="15"/>
        <v>#N/A</v>
      </c>
      <c r="N37" s="6">
        <f t="shared" si="13"/>
        <v>0</v>
      </c>
      <c r="O37" s="6">
        <f t="shared" si="13"/>
        <v>0</v>
      </c>
      <c r="P37" s="6" t="str">
        <f t="shared" si="13"/>
        <v/>
      </c>
      <c r="Q37" s="6" t="str">
        <f t="shared" si="13"/>
        <v/>
      </c>
      <c r="R37" s="6" t="str">
        <f t="shared" si="13"/>
        <v/>
      </c>
      <c r="S37" s="6" t="str">
        <f t="shared" si="13"/>
        <v/>
      </c>
      <c r="T37" s="6" t="str">
        <f t="shared" si="13"/>
        <v/>
      </c>
      <c r="U37" s="6" t="e">
        <f t="shared" si="5"/>
        <v>#N/A</v>
      </c>
      <c r="V37" s="6">
        <f t="shared" si="16"/>
        <v>0</v>
      </c>
      <c r="W37" s="6">
        <f t="shared" si="16"/>
        <v>0</v>
      </c>
      <c r="X37" s="6">
        <f t="shared" si="16"/>
        <v>0</v>
      </c>
      <c r="Y37" s="6">
        <f t="shared" si="17"/>
        <v>0</v>
      </c>
      <c r="Z37" s="6">
        <f t="shared" si="17"/>
        <v>0</v>
      </c>
      <c r="AA37" s="6">
        <f t="shared" si="17"/>
        <v>0</v>
      </c>
      <c r="AB37" s="6">
        <f t="shared" si="17"/>
        <v>0</v>
      </c>
      <c r="AC37" s="6">
        <f t="shared" si="17"/>
        <v>0</v>
      </c>
      <c r="AD37" s="6">
        <f t="shared" si="17"/>
        <v>0</v>
      </c>
      <c r="AE37" s="6">
        <f t="shared" si="17"/>
        <v>0</v>
      </c>
      <c r="AF37" s="6">
        <f t="shared" si="17"/>
        <v>0</v>
      </c>
      <c r="AG37" s="6" t="e">
        <f t="shared" si="17"/>
        <v>#N/A</v>
      </c>
      <c r="AH37" s="6" t="str">
        <f t="shared" si="17"/>
        <v>EN</v>
      </c>
      <c r="AI37" s="6">
        <f t="shared" si="12"/>
        <v>0</v>
      </c>
      <c r="AJ37" s="6">
        <f>INDEX('Registration form'!F:F,A17,1)</f>
        <v>0</v>
      </c>
      <c r="AK37" s="7" t="str">
        <f t="shared" si="6"/>
        <v>P2</v>
      </c>
      <c r="AL37" s="6" t="str">
        <f t="shared" si="2"/>
        <v/>
      </c>
    </row>
    <row r="38" spans="1:38" ht="16.5" customHeight="1" x14ac:dyDescent="0.25">
      <c r="B38" s="6">
        <f t="shared" si="13"/>
        <v>0</v>
      </c>
      <c r="C38" s="6">
        <f t="shared" si="13"/>
        <v>0</v>
      </c>
      <c r="D38" s="6">
        <f t="shared" si="13"/>
        <v>0</v>
      </c>
      <c r="E38" s="6">
        <f t="shared" si="13"/>
        <v>0</v>
      </c>
      <c r="F38" s="6">
        <f t="shared" si="13"/>
        <v>0</v>
      </c>
      <c r="G38" s="6">
        <f t="shared" si="13"/>
        <v>0</v>
      </c>
      <c r="H38" s="6">
        <f t="shared" si="13"/>
        <v>0</v>
      </c>
      <c r="I38" s="6">
        <f t="shared" si="13"/>
        <v>0</v>
      </c>
      <c r="J38" s="6">
        <f t="shared" si="13"/>
        <v>0</v>
      </c>
      <c r="K38" s="6">
        <f t="shared" si="13"/>
        <v>0</v>
      </c>
      <c r="L38" s="6">
        <f t="shared" si="13"/>
        <v>0</v>
      </c>
      <c r="M38" s="6" t="e">
        <f t="shared" si="15"/>
        <v>#N/A</v>
      </c>
      <c r="N38" s="6">
        <f t="shared" si="13"/>
        <v>0</v>
      </c>
      <c r="O38" s="6">
        <f t="shared" si="13"/>
        <v>0</v>
      </c>
      <c r="P38" s="6" t="str">
        <f t="shared" si="13"/>
        <v/>
      </c>
      <c r="Q38" s="6" t="str">
        <f t="shared" si="13"/>
        <v/>
      </c>
      <c r="R38" s="6" t="str">
        <f t="shared" si="13"/>
        <v/>
      </c>
      <c r="S38" s="6" t="str">
        <f t="shared" si="13"/>
        <v/>
      </c>
      <c r="T38" s="6" t="str">
        <f t="shared" si="13"/>
        <v/>
      </c>
      <c r="U38" s="6" t="e">
        <f t="shared" si="5"/>
        <v>#N/A</v>
      </c>
      <c r="V38" s="6">
        <f t="shared" si="16"/>
        <v>0</v>
      </c>
      <c r="W38" s="6">
        <f t="shared" si="16"/>
        <v>0</v>
      </c>
      <c r="X38" s="6">
        <f t="shared" si="16"/>
        <v>0</v>
      </c>
      <c r="Y38" s="6">
        <f t="shared" si="17"/>
        <v>0</v>
      </c>
      <c r="Z38" s="6">
        <f t="shared" si="17"/>
        <v>0</v>
      </c>
      <c r="AA38" s="6">
        <f t="shared" si="17"/>
        <v>0</v>
      </c>
      <c r="AB38" s="6">
        <f t="shared" si="17"/>
        <v>0</v>
      </c>
      <c r="AC38" s="6">
        <f t="shared" si="17"/>
        <v>0</v>
      </c>
      <c r="AD38" s="6">
        <f t="shared" si="17"/>
        <v>0</v>
      </c>
      <c r="AE38" s="6">
        <f t="shared" si="17"/>
        <v>0</v>
      </c>
      <c r="AF38" s="6">
        <f t="shared" si="17"/>
        <v>0</v>
      </c>
      <c r="AG38" s="6" t="e">
        <f t="shared" si="17"/>
        <v>#N/A</v>
      </c>
      <c r="AH38" s="6" t="str">
        <f t="shared" si="17"/>
        <v>EN</v>
      </c>
      <c r="AI38" s="6">
        <f t="shared" si="12"/>
        <v>0</v>
      </c>
      <c r="AJ38" s="6">
        <f>INDEX('Registration form'!F:F,A18,1)</f>
        <v>0</v>
      </c>
      <c r="AK38" s="7" t="str">
        <f t="shared" si="6"/>
        <v>P2</v>
      </c>
      <c r="AL38" s="6" t="str">
        <f t="shared" si="2"/>
        <v/>
      </c>
    </row>
    <row r="39" spans="1:38" ht="16.5" customHeight="1" x14ac:dyDescent="0.25">
      <c r="B39" s="6">
        <f t="shared" si="13"/>
        <v>0</v>
      </c>
      <c r="C39" s="6">
        <f t="shared" si="13"/>
        <v>0</v>
      </c>
      <c r="D39" s="6">
        <f t="shared" si="13"/>
        <v>0</v>
      </c>
      <c r="E39" s="6">
        <f t="shared" si="13"/>
        <v>0</v>
      </c>
      <c r="F39" s="6">
        <f t="shared" si="13"/>
        <v>0</v>
      </c>
      <c r="G39" s="6">
        <f t="shared" si="13"/>
        <v>0</v>
      </c>
      <c r="H39" s="6">
        <f t="shared" si="13"/>
        <v>0</v>
      </c>
      <c r="I39" s="6">
        <f t="shared" si="13"/>
        <v>0</v>
      </c>
      <c r="J39" s="6">
        <f t="shared" si="13"/>
        <v>0</v>
      </c>
      <c r="K39" s="6">
        <f t="shared" si="13"/>
        <v>0</v>
      </c>
      <c r="L39" s="6">
        <f t="shared" si="13"/>
        <v>0</v>
      </c>
      <c r="M39" s="6" t="e">
        <f t="shared" si="15"/>
        <v>#N/A</v>
      </c>
      <c r="N39" s="6">
        <f t="shared" si="13"/>
        <v>0</v>
      </c>
      <c r="O39" s="6">
        <f t="shared" si="13"/>
        <v>0</v>
      </c>
      <c r="P39" s="6" t="str">
        <f t="shared" si="13"/>
        <v/>
      </c>
      <c r="Q39" s="6" t="str">
        <f t="shared" si="13"/>
        <v/>
      </c>
      <c r="R39" s="6" t="str">
        <f t="shared" si="13"/>
        <v/>
      </c>
      <c r="S39" s="6" t="str">
        <f t="shared" si="13"/>
        <v/>
      </c>
      <c r="T39" s="6" t="str">
        <f t="shared" si="13"/>
        <v/>
      </c>
      <c r="U39" s="6" t="e">
        <f t="shared" si="5"/>
        <v>#N/A</v>
      </c>
      <c r="V39" s="6">
        <f t="shared" si="16"/>
        <v>0</v>
      </c>
      <c r="W39" s="6">
        <f t="shared" si="16"/>
        <v>0</v>
      </c>
      <c r="X39" s="6">
        <f t="shared" si="16"/>
        <v>0</v>
      </c>
      <c r="Y39" s="6">
        <f t="shared" si="17"/>
        <v>0</v>
      </c>
      <c r="Z39" s="6">
        <f t="shared" si="17"/>
        <v>0</v>
      </c>
      <c r="AA39" s="6">
        <f t="shared" si="17"/>
        <v>0</v>
      </c>
      <c r="AB39" s="6">
        <f t="shared" si="17"/>
        <v>0</v>
      </c>
      <c r="AC39" s="6">
        <f t="shared" si="17"/>
        <v>0</v>
      </c>
      <c r="AD39" s="6">
        <f t="shared" si="17"/>
        <v>0</v>
      </c>
      <c r="AE39" s="6">
        <f t="shared" si="17"/>
        <v>0</v>
      </c>
      <c r="AF39" s="6">
        <f t="shared" si="17"/>
        <v>0</v>
      </c>
      <c r="AG39" s="6" t="e">
        <f t="shared" si="17"/>
        <v>#N/A</v>
      </c>
      <c r="AH39" s="6" t="str">
        <f t="shared" si="17"/>
        <v>EN</v>
      </c>
      <c r="AI39" s="6">
        <f t="shared" si="12"/>
        <v>0</v>
      </c>
      <c r="AJ39" s="6">
        <f>INDEX('Registration form'!F:F,A19,1)</f>
        <v>0</v>
      </c>
      <c r="AK39" s="7" t="str">
        <f t="shared" si="6"/>
        <v>P2</v>
      </c>
      <c r="AL39" s="6" t="str">
        <f t="shared" si="2"/>
        <v/>
      </c>
    </row>
    <row r="40" spans="1:38" ht="16.5" customHeight="1" x14ac:dyDescent="0.25">
      <c r="B40" s="6">
        <f t="shared" si="13"/>
        <v>0</v>
      </c>
      <c r="C40" s="6">
        <f t="shared" si="13"/>
        <v>0</v>
      </c>
      <c r="D40" s="6">
        <f t="shared" si="13"/>
        <v>0</v>
      </c>
      <c r="E40" s="6">
        <f t="shared" si="13"/>
        <v>0</v>
      </c>
      <c r="F40" s="6">
        <f t="shared" si="13"/>
        <v>0</v>
      </c>
      <c r="G40" s="6">
        <f t="shared" si="13"/>
        <v>0</v>
      </c>
      <c r="H40" s="6">
        <f t="shared" si="13"/>
        <v>0</v>
      </c>
      <c r="I40" s="6">
        <f t="shared" si="13"/>
        <v>0</v>
      </c>
      <c r="J40" s="6">
        <f t="shared" si="13"/>
        <v>0</v>
      </c>
      <c r="K40" s="6">
        <f t="shared" si="13"/>
        <v>0</v>
      </c>
      <c r="L40" s="6">
        <f t="shared" si="13"/>
        <v>0</v>
      </c>
      <c r="M40" s="6" t="e">
        <f t="shared" si="15"/>
        <v>#N/A</v>
      </c>
      <c r="N40" s="6">
        <f t="shared" si="13"/>
        <v>0</v>
      </c>
      <c r="O40" s="6">
        <f t="shared" si="13"/>
        <v>0</v>
      </c>
      <c r="P40" s="6" t="str">
        <f t="shared" si="13"/>
        <v/>
      </c>
      <c r="Q40" s="6" t="str">
        <f t="shared" si="13"/>
        <v/>
      </c>
      <c r="R40" s="6" t="str">
        <f t="shared" si="13"/>
        <v/>
      </c>
      <c r="S40" s="6" t="str">
        <f t="shared" si="13"/>
        <v/>
      </c>
      <c r="T40" s="6" t="str">
        <f t="shared" si="13"/>
        <v/>
      </c>
      <c r="U40" s="6" t="e">
        <f t="shared" si="5"/>
        <v>#N/A</v>
      </c>
      <c r="V40" s="6">
        <f t="shared" si="16"/>
        <v>0</v>
      </c>
      <c r="W40" s="6">
        <f t="shared" si="16"/>
        <v>0</v>
      </c>
      <c r="X40" s="6">
        <f t="shared" si="16"/>
        <v>0</v>
      </c>
      <c r="Y40" s="6">
        <f t="shared" si="17"/>
        <v>0</v>
      </c>
      <c r="Z40" s="6">
        <f t="shared" si="17"/>
        <v>0</v>
      </c>
      <c r="AA40" s="6">
        <f t="shared" si="17"/>
        <v>0</v>
      </c>
      <c r="AB40" s="6">
        <f t="shared" si="17"/>
        <v>0</v>
      </c>
      <c r="AC40" s="6">
        <f t="shared" si="17"/>
        <v>0</v>
      </c>
      <c r="AD40" s="6">
        <f t="shared" si="17"/>
        <v>0</v>
      </c>
      <c r="AE40" s="6">
        <f t="shared" si="17"/>
        <v>0</v>
      </c>
      <c r="AF40" s="6">
        <f t="shared" si="17"/>
        <v>0</v>
      </c>
      <c r="AG40" s="6" t="e">
        <f t="shared" si="17"/>
        <v>#N/A</v>
      </c>
      <c r="AH40" s="6" t="str">
        <f t="shared" si="17"/>
        <v>EN</v>
      </c>
      <c r="AI40" s="6">
        <f t="shared" si="12"/>
        <v>0</v>
      </c>
      <c r="AJ40" s="6">
        <f>INDEX('Registration form'!F:F,A20,1)</f>
        <v>0</v>
      </c>
      <c r="AK40" s="7" t="str">
        <f t="shared" si="6"/>
        <v>P2</v>
      </c>
      <c r="AL40" s="6" t="str">
        <f t="shared" si="2"/>
        <v/>
      </c>
    </row>
    <row r="41" spans="1:38" ht="16.5" customHeight="1" x14ac:dyDescent="0.25">
      <c r="B41" s="6">
        <f t="shared" si="13"/>
        <v>0</v>
      </c>
      <c r="C41" s="6">
        <f t="shared" si="13"/>
        <v>0</v>
      </c>
      <c r="D41" s="6">
        <f t="shared" si="13"/>
        <v>0</v>
      </c>
      <c r="E41" s="6">
        <f t="shared" si="13"/>
        <v>0</v>
      </c>
      <c r="F41" s="6">
        <f t="shared" si="13"/>
        <v>0</v>
      </c>
      <c r="G41" s="6">
        <f t="shared" si="13"/>
        <v>0</v>
      </c>
      <c r="H41" s="6">
        <f t="shared" si="13"/>
        <v>0</v>
      </c>
      <c r="I41" s="6">
        <f t="shared" si="13"/>
        <v>0</v>
      </c>
      <c r="J41" s="6">
        <f t="shared" si="13"/>
        <v>0</v>
      </c>
      <c r="K41" s="6">
        <f t="shared" si="13"/>
        <v>0</v>
      </c>
      <c r="L41" s="6">
        <f t="shared" si="13"/>
        <v>0</v>
      </c>
      <c r="M41" s="6" t="e">
        <f t="shared" si="15"/>
        <v>#N/A</v>
      </c>
      <c r="N41" s="6">
        <f t="shared" si="13"/>
        <v>0</v>
      </c>
      <c r="O41" s="6">
        <f t="shared" si="13"/>
        <v>0</v>
      </c>
      <c r="P41" s="6" t="str">
        <f t="shared" si="13"/>
        <v/>
      </c>
      <c r="Q41" s="6" t="str">
        <f t="shared" si="13"/>
        <v/>
      </c>
      <c r="R41" s="6" t="str">
        <f t="shared" si="13"/>
        <v/>
      </c>
      <c r="S41" s="6" t="str">
        <f t="shared" si="13"/>
        <v/>
      </c>
      <c r="T41" s="6" t="str">
        <f t="shared" si="13"/>
        <v/>
      </c>
      <c r="U41" s="6" t="e">
        <f t="shared" si="5"/>
        <v>#N/A</v>
      </c>
      <c r="V41" s="6">
        <f t="shared" si="16"/>
        <v>0</v>
      </c>
      <c r="W41" s="6">
        <f t="shared" si="16"/>
        <v>0</v>
      </c>
      <c r="X41" s="6">
        <f t="shared" si="16"/>
        <v>0</v>
      </c>
      <c r="Y41" s="6">
        <f t="shared" si="17"/>
        <v>0</v>
      </c>
      <c r="Z41" s="6">
        <f t="shared" si="17"/>
        <v>0</v>
      </c>
      <c r="AA41" s="6">
        <f t="shared" si="17"/>
        <v>0</v>
      </c>
      <c r="AB41" s="6">
        <f t="shared" si="17"/>
        <v>0</v>
      </c>
      <c r="AC41" s="6">
        <f t="shared" si="17"/>
        <v>0</v>
      </c>
      <c r="AD41" s="6">
        <f t="shared" si="17"/>
        <v>0</v>
      </c>
      <c r="AE41" s="6">
        <f t="shared" si="17"/>
        <v>0</v>
      </c>
      <c r="AF41" s="6">
        <f t="shared" si="17"/>
        <v>0</v>
      </c>
      <c r="AG41" s="6" t="e">
        <f t="shared" si="17"/>
        <v>#N/A</v>
      </c>
      <c r="AH41" s="6" t="str">
        <f t="shared" si="17"/>
        <v>EN</v>
      </c>
      <c r="AI41" s="6">
        <f t="shared" si="12"/>
        <v>0</v>
      </c>
      <c r="AJ41" s="6">
        <f>INDEX('Registration form'!F:F,A21,1)</f>
        <v>0</v>
      </c>
      <c r="AK41" s="7" t="str">
        <f t="shared" si="6"/>
        <v>P2</v>
      </c>
      <c r="AL41" s="6" t="str">
        <f t="shared" si="2"/>
        <v/>
      </c>
    </row>
    <row r="42" spans="1:38" ht="16.5" customHeight="1" x14ac:dyDescent="0.25">
      <c r="A42" s="9"/>
      <c r="B42" s="6">
        <f>INDEX('Registration form'!$G:$G,B$1,1)</f>
        <v>0</v>
      </c>
      <c r="C42" s="6">
        <f>INDEX('Registration form'!$G:$G,C$1,1)</f>
        <v>0</v>
      </c>
      <c r="D42" s="6">
        <f>INDEX('Registration form'!$G:$G,D$1,1)</f>
        <v>0</v>
      </c>
      <c r="E42" s="6">
        <f>INDEX('Registration form'!$G:$G,E$1,1)</f>
        <v>0</v>
      </c>
      <c r="F42" s="6">
        <f>INDEX('Registration form'!$G:$G,F$1,1)</f>
        <v>0</v>
      </c>
      <c r="G42" s="6">
        <f>INDEX('Registration form'!$G:$G,G$1,1)</f>
        <v>0</v>
      </c>
      <c r="H42" s="6">
        <f>INDEX('Registration form'!$G:$G,H$1,1)</f>
        <v>0</v>
      </c>
      <c r="I42" s="6">
        <f>INDEX('Registration form'!$G:$G,I$1,1)</f>
        <v>0</v>
      </c>
      <c r="J42" s="6">
        <f>INDEX('Registration form'!$G:$G,J$1,1)</f>
        <v>0</v>
      </c>
      <c r="K42" s="6">
        <f>INDEX('Registration form'!$G:$G,K$1,1)</f>
        <v>0</v>
      </c>
      <c r="L42" s="6">
        <f>INDEX('Registration form'!$G:$G,L$1,1)</f>
        <v>0</v>
      </c>
      <c r="M42" s="6" t="e">
        <f t="shared" si="15"/>
        <v>#N/A</v>
      </c>
      <c r="N42" s="6">
        <f>INDEX('Registration form'!$G:$G,N$1,1)</f>
        <v>0</v>
      </c>
      <c r="O42" s="6">
        <f>INDEX('Registration form'!$G:$G,O$1,1)</f>
        <v>0</v>
      </c>
      <c r="P42" s="6" t="str">
        <f>INDEX('Registration form'!$G:$G,P$1,1)</f>
        <v/>
      </c>
      <c r="Q42" s="6" t="str">
        <f>INDEX('Registration form'!$G:$G,Q$1,1)</f>
        <v/>
      </c>
      <c r="R42" s="6" t="str">
        <f>INDEX('Registration form'!$G:$G,R$1,1)</f>
        <v/>
      </c>
      <c r="S42" s="6" t="str">
        <f>INDEX('Registration form'!$G:$G,S$1,1)</f>
        <v/>
      </c>
      <c r="T42" s="6" t="str">
        <f>INDEX('Registration form'!$G:$G,T$1,1)</f>
        <v/>
      </c>
      <c r="U42" s="6" t="e">
        <f t="shared" si="5"/>
        <v>#N/A</v>
      </c>
      <c r="V42" s="6">
        <f>INDEX('Registration form'!$G:$G,V$1,1)</f>
        <v>0</v>
      </c>
      <c r="W42" s="6">
        <f>INDEX('Registration form'!$G:$G,W$1,1)</f>
        <v>0</v>
      </c>
      <c r="X42" s="6">
        <f>INDEX('Registration form'!$G:$G,X$1,1)</f>
        <v>0</v>
      </c>
      <c r="Y42" s="6">
        <f>INDEX('Registration form'!$G:$G,Y$1,1)</f>
        <v>0</v>
      </c>
      <c r="Z42" s="6">
        <f>INDEX('Registration form'!$G:$G,Z$1,1)</f>
        <v>0</v>
      </c>
      <c r="AA42" s="6">
        <f>INDEX('Registration form'!$G:$G,AA$1,1)</f>
        <v>0</v>
      </c>
      <c r="AB42" s="6">
        <f>INDEX('Registration form'!$G:$G,AB$1,1)</f>
        <v>0</v>
      </c>
      <c r="AC42" s="6">
        <f>INDEX('Registration form'!$G:$G,AC$1,1)</f>
        <v>0</v>
      </c>
      <c r="AD42" s="6">
        <f>INDEX('Registration form'!$G:$G,AD$1,1)</f>
        <v>0</v>
      </c>
      <c r="AE42" s="6">
        <f>INDEX('Registration form'!$G:$G,AE$1,1)</f>
        <v>0</v>
      </c>
      <c r="AF42" s="6">
        <f>INDEX('Registration form'!$G:$G,AF$1,1)</f>
        <v>0</v>
      </c>
      <c r="AG42" s="6" t="e">
        <f>INDEX('Registration form'!AC:AC,MATCH(INDEX('Registration form'!$G:$G,AG$1,1),'Registration form'!AB:AB,0),1)</f>
        <v>#N/A</v>
      </c>
      <c r="AH42" s="6" t="str">
        <f>INDEX(Lexique!A:A,MATCH(INDEX('Registration form'!$E:$E,AH$1,1),Lexique!F:F,0),1)</f>
        <v>EN</v>
      </c>
      <c r="AI42" s="6">
        <f t="shared" si="12"/>
        <v>0</v>
      </c>
      <c r="AJ42" s="6">
        <f>INDEX('Registration form'!G:G,A2,1)</f>
        <v>0</v>
      </c>
      <c r="AK42" s="7" t="s">
        <v>255</v>
      </c>
      <c r="AL42" s="6" t="str">
        <f t="shared" si="2"/>
        <v/>
      </c>
    </row>
    <row r="43" spans="1:38" ht="16.5" customHeight="1" x14ac:dyDescent="0.25">
      <c r="B43" s="6">
        <f>B$42</f>
        <v>0</v>
      </c>
      <c r="C43" s="6">
        <f t="shared" ref="C43:AH52" si="18">C$42</f>
        <v>0</v>
      </c>
      <c r="D43" s="6">
        <f t="shared" si="18"/>
        <v>0</v>
      </c>
      <c r="E43" s="6">
        <f t="shared" si="18"/>
        <v>0</v>
      </c>
      <c r="F43" s="6">
        <f t="shared" si="18"/>
        <v>0</v>
      </c>
      <c r="G43" s="6">
        <f t="shared" si="18"/>
        <v>0</v>
      </c>
      <c r="H43" s="6">
        <f t="shared" si="18"/>
        <v>0</v>
      </c>
      <c r="I43" s="6">
        <f t="shared" si="18"/>
        <v>0</v>
      </c>
      <c r="J43" s="6">
        <f t="shared" si="18"/>
        <v>0</v>
      </c>
      <c r="K43" s="6">
        <f t="shared" si="18"/>
        <v>0</v>
      </c>
      <c r="L43" s="6">
        <f t="shared" si="18"/>
        <v>0</v>
      </c>
      <c r="M43" s="6" t="e">
        <f t="shared" si="15"/>
        <v>#N/A</v>
      </c>
      <c r="N43" s="6">
        <f t="shared" si="18"/>
        <v>0</v>
      </c>
      <c r="O43" s="6">
        <f t="shared" si="18"/>
        <v>0</v>
      </c>
      <c r="P43" s="6" t="str">
        <f t="shared" si="18"/>
        <v/>
      </c>
      <c r="Q43" s="6" t="str">
        <f t="shared" si="18"/>
        <v/>
      </c>
      <c r="R43" s="6" t="str">
        <f t="shared" si="18"/>
        <v/>
      </c>
      <c r="S43" s="6" t="str">
        <f t="shared" si="18"/>
        <v/>
      </c>
      <c r="T43" s="6" t="str">
        <f t="shared" si="18"/>
        <v/>
      </c>
      <c r="U43" s="6" t="e">
        <f t="shared" si="5"/>
        <v>#N/A</v>
      </c>
      <c r="V43" s="6">
        <f t="shared" si="18"/>
        <v>0</v>
      </c>
      <c r="W43" s="6">
        <f t="shared" si="18"/>
        <v>0</v>
      </c>
      <c r="X43" s="6">
        <f t="shared" si="18"/>
        <v>0</v>
      </c>
      <c r="Y43" s="6">
        <f t="shared" si="18"/>
        <v>0</v>
      </c>
      <c r="Z43" s="6">
        <f t="shared" si="18"/>
        <v>0</v>
      </c>
      <c r="AA43" s="6">
        <f t="shared" si="18"/>
        <v>0</v>
      </c>
      <c r="AB43" s="6">
        <f t="shared" si="18"/>
        <v>0</v>
      </c>
      <c r="AC43" s="6">
        <f t="shared" si="18"/>
        <v>0</v>
      </c>
      <c r="AD43" s="6">
        <f t="shared" si="18"/>
        <v>0</v>
      </c>
      <c r="AE43" s="6">
        <f t="shared" si="18"/>
        <v>0</v>
      </c>
      <c r="AF43" s="6">
        <f t="shared" si="18"/>
        <v>0</v>
      </c>
      <c r="AG43" s="6" t="e">
        <f t="shared" si="18"/>
        <v>#N/A</v>
      </c>
      <c r="AH43" s="6" t="str">
        <f t="shared" si="18"/>
        <v>EN</v>
      </c>
      <c r="AI43" s="6">
        <f t="shared" si="12"/>
        <v>0</v>
      </c>
      <c r="AJ43" s="6">
        <f>INDEX('Registration form'!G:G,A3,1)</f>
        <v>0</v>
      </c>
      <c r="AK43" s="7" t="str">
        <f t="shared" si="6"/>
        <v>P3</v>
      </c>
      <c r="AL43" s="6" t="str">
        <f t="shared" si="2"/>
        <v/>
      </c>
    </row>
    <row r="44" spans="1:38" ht="16.5" customHeight="1" x14ac:dyDescent="0.25">
      <c r="B44" s="6">
        <f t="shared" ref="B44:T61" si="19">B$42</f>
        <v>0</v>
      </c>
      <c r="C44" s="6">
        <f t="shared" si="18"/>
        <v>0</v>
      </c>
      <c r="D44" s="6">
        <f t="shared" si="18"/>
        <v>0</v>
      </c>
      <c r="E44" s="6">
        <f t="shared" si="18"/>
        <v>0</v>
      </c>
      <c r="F44" s="6">
        <f t="shared" si="18"/>
        <v>0</v>
      </c>
      <c r="G44" s="6">
        <f t="shared" si="18"/>
        <v>0</v>
      </c>
      <c r="H44" s="6">
        <f t="shared" si="18"/>
        <v>0</v>
      </c>
      <c r="I44" s="6">
        <f t="shared" si="18"/>
        <v>0</v>
      </c>
      <c r="J44" s="6">
        <f t="shared" si="18"/>
        <v>0</v>
      </c>
      <c r="K44" s="6">
        <f t="shared" si="18"/>
        <v>0</v>
      </c>
      <c r="L44" s="6">
        <f t="shared" si="18"/>
        <v>0</v>
      </c>
      <c r="M44" s="6" t="e">
        <f t="shared" si="15"/>
        <v>#N/A</v>
      </c>
      <c r="N44" s="6">
        <f t="shared" si="18"/>
        <v>0</v>
      </c>
      <c r="O44" s="6">
        <f t="shared" si="18"/>
        <v>0</v>
      </c>
      <c r="P44" s="6" t="str">
        <f t="shared" si="18"/>
        <v/>
      </c>
      <c r="Q44" s="6" t="str">
        <f t="shared" si="18"/>
        <v/>
      </c>
      <c r="R44" s="6" t="str">
        <f t="shared" si="18"/>
        <v/>
      </c>
      <c r="S44" s="6" t="str">
        <f t="shared" si="18"/>
        <v/>
      </c>
      <c r="T44" s="6" t="str">
        <f t="shared" si="18"/>
        <v/>
      </c>
      <c r="U44" s="6" t="e">
        <f t="shared" si="5"/>
        <v>#N/A</v>
      </c>
      <c r="V44" s="6">
        <f t="shared" si="18"/>
        <v>0</v>
      </c>
      <c r="W44" s="6">
        <f t="shared" si="18"/>
        <v>0</v>
      </c>
      <c r="X44" s="6">
        <f t="shared" si="18"/>
        <v>0</v>
      </c>
      <c r="Y44" s="6">
        <f t="shared" si="18"/>
        <v>0</v>
      </c>
      <c r="Z44" s="6">
        <f t="shared" si="18"/>
        <v>0</v>
      </c>
      <c r="AA44" s="6">
        <f t="shared" si="18"/>
        <v>0</v>
      </c>
      <c r="AB44" s="6">
        <f t="shared" si="18"/>
        <v>0</v>
      </c>
      <c r="AC44" s="6">
        <f t="shared" si="18"/>
        <v>0</v>
      </c>
      <c r="AD44" s="6">
        <f t="shared" si="18"/>
        <v>0</v>
      </c>
      <c r="AE44" s="6">
        <f t="shared" si="18"/>
        <v>0</v>
      </c>
      <c r="AF44" s="6">
        <f t="shared" si="18"/>
        <v>0</v>
      </c>
      <c r="AG44" s="6" t="e">
        <f t="shared" si="18"/>
        <v>#N/A</v>
      </c>
      <c r="AH44" s="6" t="str">
        <f t="shared" si="18"/>
        <v>EN</v>
      </c>
      <c r="AI44" s="6">
        <f t="shared" si="12"/>
        <v>0</v>
      </c>
      <c r="AJ44" s="6">
        <f>INDEX('Registration form'!G:G,A4,1)</f>
        <v>0</v>
      </c>
      <c r="AK44" s="7" t="str">
        <f t="shared" si="6"/>
        <v>P3</v>
      </c>
      <c r="AL44" s="6" t="str">
        <f t="shared" si="2"/>
        <v/>
      </c>
    </row>
    <row r="45" spans="1:38" ht="16.5" customHeight="1" x14ac:dyDescent="0.25">
      <c r="B45" s="6">
        <f t="shared" si="19"/>
        <v>0</v>
      </c>
      <c r="C45" s="6">
        <f t="shared" si="18"/>
        <v>0</v>
      </c>
      <c r="D45" s="6">
        <f t="shared" si="18"/>
        <v>0</v>
      </c>
      <c r="E45" s="6">
        <f t="shared" si="18"/>
        <v>0</v>
      </c>
      <c r="F45" s="6">
        <f t="shared" si="18"/>
        <v>0</v>
      </c>
      <c r="G45" s="6">
        <f t="shared" si="18"/>
        <v>0</v>
      </c>
      <c r="H45" s="6">
        <f t="shared" si="18"/>
        <v>0</v>
      </c>
      <c r="I45" s="6">
        <f t="shared" si="18"/>
        <v>0</v>
      </c>
      <c r="J45" s="6">
        <f t="shared" si="18"/>
        <v>0</v>
      </c>
      <c r="K45" s="6">
        <f t="shared" si="18"/>
        <v>0</v>
      </c>
      <c r="L45" s="6">
        <f t="shared" si="18"/>
        <v>0</v>
      </c>
      <c r="M45" s="6" t="e">
        <f t="shared" si="15"/>
        <v>#N/A</v>
      </c>
      <c r="N45" s="6">
        <f t="shared" si="18"/>
        <v>0</v>
      </c>
      <c r="O45" s="6">
        <f t="shared" si="18"/>
        <v>0</v>
      </c>
      <c r="P45" s="6" t="str">
        <f t="shared" si="18"/>
        <v/>
      </c>
      <c r="Q45" s="6" t="str">
        <f t="shared" si="18"/>
        <v/>
      </c>
      <c r="R45" s="6" t="str">
        <f t="shared" si="18"/>
        <v/>
      </c>
      <c r="S45" s="6" t="str">
        <f t="shared" si="18"/>
        <v/>
      </c>
      <c r="T45" s="6" t="str">
        <f t="shared" si="18"/>
        <v/>
      </c>
      <c r="U45" s="6" t="e">
        <f t="shared" si="5"/>
        <v>#N/A</v>
      </c>
      <c r="V45" s="6">
        <f t="shared" si="18"/>
        <v>0</v>
      </c>
      <c r="W45" s="6">
        <f t="shared" si="18"/>
        <v>0</v>
      </c>
      <c r="X45" s="6">
        <f t="shared" si="18"/>
        <v>0</v>
      </c>
      <c r="Y45" s="6">
        <f t="shared" si="18"/>
        <v>0</v>
      </c>
      <c r="Z45" s="6">
        <f t="shared" si="18"/>
        <v>0</v>
      </c>
      <c r="AA45" s="6">
        <f t="shared" si="18"/>
        <v>0</v>
      </c>
      <c r="AB45" s="6">
        <f t="shared" si="18"/>
        <v>0</v>
      </c>
      <c r="AC45" s="6">
        <f t="shared" si="18"/>
        <v>0</v>
      </c>
      <c r="AD45" s="6">
        <f t="shared" si="18"/>
        <v>0</v>
      </c>
      <c r="AE45" s="6">
        <f t="shared" si="18"/>
        <v>0</v>
      </c>
      <c r="AF45" s="6">
        <f t="shared" si="18"/>
        <v>0</v>
      </c>
      <c r="AG45" s="6" t="e">
        <f t="shared" si="18"/>
        <v>#N/A</v>
      </c>
      <c r="AH45" s="6" t="str">
        <f t="shared" si="18"/>
        <v>EN</v>
      </c>
      <c r="AI45" s="6">
        <f t="shared" si="12"/>
        <v>0</v>
      </c>
      <c r="AJ45" s="6">
        <f>INDEX('Registration form'!G:G,A5,1)</f>
        <v>0</v>
      </c>
      <c r="AK45" s="7" t="str">
        <f t="shared" si="6"/>
        <v>P3</v>
      </c>
      <c r="AL45" s="6" t="str">
        <f t="shared" si="2"/>
        <v/>
      </c>
    </row>
    <row r="46" spans="1:38" ht="16.5" customHeight="1" x14ac:dyDescent="0.25">
      <c r="B46" s="6">
        <f t="shared" si="19"/>
        <v>0</v>
      </c>
      <c r="C46" s="6">
        <f t="shared" si="18"/>
        <v>0</v>
      </c>
      <c r="D46" s="6">
        <f t="shared" si="18"/>
        <v>0</v>
      </c>
      <c r="E46" s="6">
        <f t="shared" si="18"/>
        <v>0</v>
      </c>
      <c r="F46" s="6">
        <f t="shared" si="18"/>
        <v>0</v>
      </c>
      <c r="G46" s="6">
        <f t="shared" si="18"/>
        <v>0</v>
      </c>
      <c r="H46" s="6">
        <f t="shared" si="18"/>
        <v>0</v>
      </c>
      <c r="I46" s="6">
        <f t="shared" si="18"/>
        <v>0</v>
      </c>
      <c r="J46" s="6">
        <f t="shared" ref="J46:L51" si="20">J$42</f>
        <v>0</v>
      </c>
      <c r="K46" s="6">
        <f t="shared" si="20"/>
        <v>0</v>
      </c>
      <c r="L46" s="6">
        <f t="shared" si="20"/>
        <v>0</v>
      </c>
      <c r="M46" s="6" t="e">
        <f t="shared" si="15"/>
        <v>#N/A</v>
      </c>
      <c r="N46" s="6">
        <f t="shared" si="18"/>
        <v>0</v>
      </c>
      <c r="O46" s="6">
        <f t="shared" si="18"/>
        <v>0</v>
      </c>
      <c r="P46" s="6" t="str">
        <f t="shared" si="18"/>
        <v/>
      </c>
      <c r="Q46" s="6" t="str">
        <f t="shared" si="18"/>
        <v/>
      </c>
      <c r="R46" s="6" t="str">
        <f t="shared" si="18"/>
        <v/>
      </c>
      <c r="S46" s="6" t="str">
        <f t="shared" si="18"/>
        <v/>
      </c>
      <c r="T46" s="6" t="str">
        <f t="shared" si="18"/>
        <v/>
      </c>
      <c r="U46" s="6" t="e">
        <f t="shared" si="5"/>
        <v>#N/A</v>
      </c>
      <c r="V46" s="6">
        <f t="shared" si="18"/>
        <v>0</v>
      </c>
      <c r="W46" s="6">
        <f t="shared" si="18"/>
        <v>0</v>
      </c>
      <c r="X46" s="6">
        <f t="shared" si="18"/>
        <v>0</v>
      </c>
      <c r="Y46" s="6">
        <f t="shared" si="18"/>
        <v>0</v>
      </c>
      <c r="Z46" s="6">
        <f t="shared" si="18"/>
        <v>0</v>
      </c>
      <c r="AA46" s="6">
        <f t="shared" si="18"/>
        <v>0</v>
      </c>
      <c r="AB46" s="6">
        <f t="shared" si="18"/>
        <v>0</v>
      </c>
      <c r="AC46" s="6">
        <f t="shared" si="18"/>
        <v>0</v>
      </c>
      <c r="AD46" s="6">
        <f t="shared" si="18"/>
        <v>0</v>
      </c>
      <c r="AE46" s="6">
        <f t="shared" si="18"/>
        <v>0</v>
      </c>
      <c r="AF46" s="6">
        <f t="shared" si="18"/>
        <v>0</v>
      </c>
      <c r="AG46" s="6" t="e">
        <f t="shared" si="18"/>
        <v>#N/A</v>
      </c>
      <c r="AH46" s="6" t="str">
        <f t="shared" si="18"/>
        <v>EN</v>
      </c>
      <c r="AI46" s="6">
        <f t="shared" si="12"/>
        <v>0</v>
      </c>
      <c r="AJ46" s="6">
        <f>INDEX('Registration form'!G:G,A6,1)</f>
        <v>0</v>
      </c>
      <c r="AK46" s="7" t="str">
        <f t="shared" si="6"/>
        <v>P3</v>
      </c>
      <c r="AL46" s="6" t="str">
        <f t="shared" si="2"/>
        <v/>
      </c>
    </row>
    <row r="47" spans="1:38" ht="16.5" customHeight="1" x14ac:dyDescent="0.25">
      <c r="B47" s="6">
        <f t="shared" si="19"/>
        <v>0</v>
      </c>
      <c r="C47" s="6">
        <f t="shared" si="18"/>
        <v>0</v>
      </c>
      <c r="D47" s="6">
        <f t="shared" si="18"/>
        <v>0</v>
      </c>
      <c r="E47" s="6">
        <f t="shared" si="18"/>
        <v>0</v>
      </c>
      <c r="F47" s="6">
        <f t="shared" si="18"/>
        <v>0</v>
      </c>
      <c r="G47" s="6">
        <f t="shared" si="18"/>
        <v>0</v>
      </c>
      <c r="H47" s="6">
        <f t="shared" si="18"/>
        <v>0</v>
      </c>
      <c r="I47" s="6">
        <f t="shared" si="18"/>
        <v>0</v>
      </c>
      <c r="J47" s="6">
        <f t="shared" si="20"/>
        <v>0</v>
      </c>
      <c r="K47" s="6">
        <f t="shared" si="20"/>
        <v>0</v>
      </c>
      <c r="L47" s="6">
        <f t="shared" si="20"/>
        <v>0</v>
      </c>
      <c r="M47" s="6" t="e">
        <f t="shared" si="15"/>
        <v>#N/A</v>
      </c>
      <c r="N47" s="6">
        <f t="shared" si="18"/>
        <v>0</v>
      </c>
      <c r="O47" s="6">
        <f t="shared" si="18"/>
        <v>0</v>
      </c>
      <c r="P47" s="6" t="str">
        <f t="shared" si="18"/>
        <v/>
      </c>
      <c r="Q47" s="6" t="str">
        <f t="shared" si="18"/>
        <v/>
      </c>
      <c r="R47" s="6" t="str">
        <f t="shared" si="18"/>
        <v/>
      </c>
      <c r="S47" s="6" t="str">
        <f t="shared" si="18"/>
        <v/>
      </c>
      <c r="T47" s="6" t="str">
        <f t="shared" si="18"/>
        <v/>
      </c>
      <c r="U47" s="6" t="e">
        <f t="shared" si="5"/>
        <v>#N/A</v>
      </c>
      <c r="V47" s="6">
        <f t="shared" si="18"/>
        <v>0</v>
      </c>
      <c r="W47" s="6">
        <f t="shared" si="18"/>
        <v>0</v>
      </c>
      <c r="X47" s="6">
        <f t="shared" si="18"/>
        <v>0</v>
      </c>
      <c r="Y47" s="6">
        <f t="shared" si="18"/>
        <v>0</v>
      </c>
      <c r="Z47" s="6">
        <f t="shared" si="18"/>
        <v>0</v>
      </c>
      <c r="AA47" s="6">
        <f t="shared" si="18"/>
        <v>0</v>
      </c>
      <c r="AB47" s="6">
        <f t="shared" si="18"/>
        <v>0</v>
      </c>
      <c r="AC47" s="6">
        <f t="shared" si="18"/>
        <v>0</v>
      </c>
      <c r="AD47" s="6">
        <f t="shared" si="18"/>
        <v>0</v>
      </c>
      <c r="AE47" s="6">
        <f t="shared" si="18"/>
        <v>0</v>
      </c>
      <c r="AF47" s="6">
        <f t="shared" si="18"/>
        <v>0</v>
      </c>
      <c r="AG47" s="6" t="e">
        <f t="shared" si="18"/>
        <v>#N/A</v>
      </c>
      <c r="AH47" s="6" t="str">
        <f t="shared" si="18"/>
        <v>EN</v>
      </c>
      <c r="AI47" s="6">
        <f t="shared" si="12"/>
        <v>0</v>
      </c>
      <c r="AJ47" s="6">
        <f>INDEX('Registration form'!G:G,A7,1)</f>
        <v>0</v>
      </c>
      <c r="AK47" s="7" t="str">
        <f t="shared" si="6"/>
        <v>P3</v>
      </c>
      <c r="AL47" s="6" t="str">
        <f t="shared" si="2"/>
        <v/>
      </c>
    </row>
    <row r="48" spans="1:38" ht="16.5" customHeight="1" x14ac:dyDescent="0.25">
      <c r="B48" s="6">
        <f t="shared" si="19"/>
        <v>0</v>
      </c>
      <c r="C48" s="6">
        <f t="shared" si="18"/>
        <v>0</v>
      </c>
      <c r="D48" s="6">
        <f t="shared" si="18"/>
        <v>0</v>
      </c>
      <c r="E48" s="6">
        <f t="shared" si="18"/>
        <v>0</v>
      </c>
      <c r="F48" s="6">
        <f t="shared" si="18"/>
        <v>0</v>
      </c>
      <c r="G48" s="6">
        <f t="shared" si="18"/>
        <v>0</v>
      </c>
      <c r="H48" s="6">
        <f t="shared" si="18"/>
        <v>0</v>
      </c>
      <c r="I48" s="6">
        <f t="shared" si="18"/>
        <v>0</v>
      </c>
      <c r="J48" s="6">
        <f t="shared" si="20"/>
        <v>0</v>
      </c>
      <c r="K48" s="6">
        <f t="shared" si="20"/>
        <v>0</v>
      </c>
      <c r="L48" s="6">
        <f t="shared" si="20"/>
        <v>0</v>
      </c>
      <c r="M48" s="6" t="e">
        <f t="shared" si="15"/>
        <v>#N/A</v>
      </c>
      <c r="N48" s="6">
        <f t="shared" si="18"/>
        <v>0</v>
      </c>
      <c r="O48" s="6">
        <f t="shared" si="18"/>
        <v>0</v>
      </c>
      <c r="P48" s="6" t="str">
        <f t="shared" si="18"/>
        <v/>
      </c>
      <c r="Q48" s="6" t="str">
        <f t="shared" si="18"/>
        <v/>
      </c>
      <c r="R48" s="6" t="str">
        <f t="shared" si="18"/>
        <v/>
      </c>
      <c r="S48" s="6" t="str">
        <f t="shared" si="18"/>
        <v/>
      </c>
      <c r="T48" s="6" t="str">
        <f t="shared" si="18"/>
        <v/>
      </c>
      <c r="U48" s="6" t="e">
        <f t="shared" si="5"/>
        <v>#N/A</v>
      </c>
      <c r="V48" s="6">
        <f t="shared" si="18"/>
        <v>0</v>
      </c>
      <c r="W48" s="6">
        <f t="shared" si="18"/>
        <v>0</v>
      </c>
      <c r="X48" s="6">
        <f t="shared" si="18"/>
        <v>0</v>
      </c>
      <c r="Y48" s="6">
        <f t="shared" si="18"/>
        <v>0</v>
      </c>
      <c r="Z48" s="6">
        <f t="shared" si="18"/>
        <v>0</v>
      </c>
      <c r="AA48" s="6">
        <f t="shared" si="18"/>
        <v>0</v>
      </c>
      <c r="AB48" s="6">
        <f t="shared" si="18"/>
        <v>0</v>
      </c>
      <c r="AC48" s="6">
        <f t="shared" si="18"/>
        <v>0</v>
      </c>
      <c r="AD48" s="6">
        <f t="shared" si="18"/>
        <v>0</v>
      </c>
      <c r="AE48" s="6">
        <f t="shared" si="18"/>
        <v>0</v>
      </c>
      <c r="AF48" s="6">
        <f t="shared" si="18"/>
        <v>0</v>
      </c>
      <c r="AG48" s="6" t="e">
        <f t="shared" si="18"/>
        <v>#N/A</v>
      </c>
      <c r="AH48" s="6" t="str">
        <f t="shared" si="18"/>
        <v>EN</v>
      </c>
      <c r="AI48" s="6">
        <f t="shared" si="12"/>
        <v>0</v>
      </c>
      <c r="AJ48" s="6">
        <f>INDEX('Registration form'!G:G,A8,1)</f>
        <v>0</v>
      </c>
      <c r="AK48" s="7" t="str">
        <f t="shared" si="6"/>
        <v>P3</v>
      </c>
      <c r="AL48" s="6" t="str">
        <f t="shared" si="2"/>
        <v/>
      </c>
    </row>
    <row r="49" spans="1:38" ht="16.5" customHeight="1" x14ac:dyDescent="0.25">
      <c r="B49" s="6">
        <f t="shared" si="19"/>
        <v>0</v>
      </c>
      <c r="C49" s="6">
        <f t="shared" si="18"/>
        <v>0</v>
      </c>
      <c r="D49" s="6">
        <f t="shared" si="18"/>
        <v>0</v>
      </c>
      <c r="E49" s="6">
        <f t="shared" si="18"/>
        <v>0</v>
      </c>
      <c r="F49" s="6">
        <f t="shared" si="18"/>
        <v>0</v>
      </c>
      <c r="G49" s="6">
        <f t="shared" si="18"/>
        <v>0</v>
      </c>
      <c r="H49" s="6">
        <f t="shared" si="18"/>
        <v>0</v>
      </c>
      <c r="I49" s="6">
        <f t="shared" si="18"/>
        <v>0</v>
      </c>
      <c r="J49" s="6">
        <f t="shared" si="20"/>
        <v>0</v>
      </c>
      <c r="K49" s="6">
        <f t="shared" si="20"/>
        <v>0</v>
      </c>
      <c r="L49" s="6">
        <f t="shared" si="20"/>
        <v>0</v>
      </c>
      <c r="M49" s="6" t="e">
        <f t="shared" si="15"/>
        <v>#N/A</v>
      </c>
      <c r="N49" s="6">
        <f t="shared" si="18"/>
        <v>0</v>
      </c>
      <c r="O49" s="6">
        <f t="shared" si="18"/>
        <v>0</v>
      </c>
      <c r="P49" s="6" t="str">
        <f t="shared" si="18"/>
        <v/>
      </c>
      <c r="Q49" s="6" t="str">
        <f t="shared" si="18"/>
        <v/>
      </c>
      <c r="R49" s="6" t="str">
        <f t="shared" si="18"/>
        <v/>
      </c>
      <c r="S49" s="6" t="str">
        <f t="shared" si="18"/>
        <v/>
      </c>
      <c r="T49" s="6" t="str">
        <f t="shared" si="18"/>
        <v/>
      </c>
      <c r="U49" s="6" t="e">
        <f t="shared" si="5"/>
        <v>#N/A</v>
      </c>
      <c r="V49" s="6">
        <f t="shared" si="18"/>
        <v>0</v>
      </c>
      <c r="W49" s="6">
        <f t="shared" si="18"/>
        <v>0</v>
      </c>
      <c r="X49" s="6">
        <f t="shared" si="18"/>
        <v>0</v>
      </c>
      <c r="Y49" s="6">
        <f t="shared" si="18"/>
        <v>0</v>
      </c>
      <c r="Z49" s="6">
        <f t="shared" si="18"/>
        <v>0</v>
      </c>
      <c r="AA49" s="6">
        <f t="shared" si="18"/>
        <v>0</v>
      </c>
      <c r="AB49" s="6">
        <f t="shared" si="18"/>
        <v>0</v>
      </c>
      <c r="AC49" s="6">
        <f t="shared" si="18"/>
        <v>0</v>
      </c>
      <c r="AD49" s="6">
        <f t="shared" si="18"/>
        <v>0</v>
      </c>
      <c r="AE49" s="6">
        <f t="shared" si="18"/>
        <v>0</v>
      </c>
      <c r="AF49" s="6">
        <f t="shared" si="18"/>
        <v>0</v>
      </c>
      <c r="AG49" s="6" t="e">
        <f t="shared" si="18"/>
        <v>#N/A</v>
      </c>
      <c r="AH49" s="6" t="str">
        <f t="shared" si="18"/>
        <v>EN</v>
      </c>
      <c r="AI49" s="6">
        <f t="shared" si="12"/>
        <v>0</v>
      </c>
      <c r="AJ49" s="6">
        <f>INDEX('Registration form'!G:G,A9,1)</f>
        <v>0</v>
      </c>
      <c r="AK49" s="7" t="str">
        <f t="shared" si="6"/>
        <v>P3</v>
      </c>
      <c r="AL49" s="6" t="str">
        <f t="shared" si="2"/>
        <v/>
      </c>
    </row>
    <row r="50" spans="1:38" ht="16.5" customHeight="1" x14ac:dyDescent="0.25">
      <c r="B50" s="6">
        <f t="shared" si="19"/>
        <v>0</v>
      </c>
      <c r="C50" s="6">
        <f t="shared" si="18"/>
        <v>0</v>
      </c>
      <c r="D50" s="6">
        <f t="shared" si="18"/>
        <v>0</v>
      </c>
      <c r="E50" s="6">
        <f t="shared" si="18"/>
        <v>0</v>
      </c>
      <c r="F50" s="6">
        <f t="shared" si="18"/>
        <v>0</v>
      </c>
      <c r="G50" s="6">
        <f t="shared" si="18"/>
        <v>0</v>
      </c>
      <c r="H50" s="6">
        <f t="shared" si="18"/>
        <v>0</v>
      </c>
      <c r="I50" s="6">
        <f t="shared" si="18"/>
        <v>0</v>
      </c>
      <c r="J50" s="6">
        <f t="shared" si="20"/>
        <v>0</v>
      </c>
      <c r="K50" s="6">
        <f t="shared" si="20"/>
        <v>0</v>
      </c>
      <c r="L50" s="6">
        <f t="shared" si="20"/>
        <v>0</v>
      </c>
      <c r="M50" s="6" t="e">
        <f t="shared" si="15"/>
        <v>#N/A</v>
      </c>
      <c r="N50" s="6">
        <f t="shared" si="18"/>
        <v>0</v>
      </c>
      <c r="O50" s="6">
        <f t="shared" si="18"/>
        <v>0</v>
      </c>
      <c r="P50" s="6" t="str">
        <f t="shared" si="18"/>
        <v/>
      </c>
      <c r="Q50" s="6" t="str">
        <f t="shared" si="18"/>
        <v/>
      </c>
      <c r="R50" s="6" t="str">
        <f t="shared" si="18"/>
        <v/>
      </c>
      <c r="S50" s="6" t="str">
        <f t="shared" si="18"/>
        <v/>
      </c>
      <c r="T50" s="6" t="str">
        <f t="shared" si="18"/>
        <v/>
      </c>
      <c r="U50" s="6" t="e">
        <f t="shared" si="5"/>
        <v>#N/A</v>
      </c>
      <c r="V50" s="6">
        <f t="shared" si="18"/>
        <v>0</v>
      </c>
      <c r="W50" s="6">
        <f t="shared" si="18"/>
        <v>0</v>
      </c>
      <c r="X50" s="6">
        <f t="shared" si="18"/>
        <v>0</v>
      </c>
      <c r="Y50" s="6">
        <f t="shared" si="18"/>
        <v>0</v>
      </c>
      <c r="Z50" s="6">
        <f t="shared" si="18"/>
        <v>0</v>
      </c>
      <c r="AA50" s="6">
        <f t="shared" si="18"/>
        <v>0</v>
      </c>
      <c r="AB50" s="6">
        <f t="shared" si="18"/>
        <v>0</v>
      </c>
      <c r="AC50" s="6">
        <f t="shared" si="18"/>
        <v>0</v>
      </c>
      <c r="AD50" s="6">
        <f t="shared" si="18"/>
        <v>0</v>
      </c>
      <c r="AE50" s="6">
        <f t="shared" si="18"/>
        <v>0</v>
      </c>
      <c r="AF50" s="6">
        <f t="shared" si="18"/>
        <v>0</v>
      </c>
      <c r="AG50" s="6" t="e">
        <f t="shared" si="18"/>
        <v>#N/A</v>
      </c>
      <c r="AH50" s="6" t="str">
        <f t="shared" si="18"/>
        <v>EN</v>
      </c>
      <c r="AI50" s="6">
        <f t="shared" si="12"/>
        <v>0</v>
      </c>
      <c r="AJ50" s="6">
        <f>INDEX('Registration form'!G:G,A10,1)</f>
        <v>0</v>
      </c>
      <c r="AK50" s="7" t="str">
        <f t="shared" si="6"/>
        <v>P3</v>
      </c>
      <c r="AL50" s="6" t="str">
        <f t="shared" si="2"/>
        <v/>
      </c>
    </row>
    <row r="51" spans="1:38" ht="16.5" customHeight="1" x14ac:dyDescent="0.25">
      <c r="B51" s="6">
        <f t="shared" si="19"/>
        <v>0</v>
      </c>
      <c r="C51" s="6">
        <f t="shared" si="18"/>
        <v>0</v>
      </c>
      <c r="D51" s="6">
        <f t="shared" si="18"/>
        <v>0</v>
      </c>
      <c r="E51" s="6">
        <f t="shared" si="18"/>
        <v>0</v>
      </c>
      <c r="F51" s="6">
        <f t="shared" si="18"/>
        <v>0</v>
      </c>
      <c r="G51" s="6">
        <f t="shared" si="18"/>
        <v>0</v>
      </c>
      <c r="H51" s="6">
        <f t="shared" si="18"/>
        <v>0</v>
      </c>
      <c r="I51" s="6">
        <f t="shared" si="18"/>
        <v>0</v>
      </c>
      <c r="J51" s="6">
        <f t="shared" si="20"/>
        <v>0</v>
      </c>
      <c r="K51" s="6">
        <f t="shared" si="20"/>
        <v>0</v>
      </c>
      <c r="L51" s="6">
        <f t="shared" si="20"/>
        <v>0</v>
      </c>
      <c r="M51" s="6" t="e">
        <f t="shared" si="15"/>
        <v>#N/A</v>
      </c>
      <c r="N51" s="6">
        <f t="shared" si="18"/>
        <v>0</v>
      </c>
      <c r="O51" s="6">
        <f t="shared" si="18"/>
        <v>0</v>
      </c>
      <c r="P51" s="6" t="str">
        <f t="shared" si="18"/>
        <v/>
      </c>
      <c r="Q51" s="6" t="str">
        <f t="shared" si="18"/>
        <v/>
      </c>
      <c r="R51" s="6" t="str">
        <f t="shared" si="18"/>
        <v/>
      </c>
      <c r="S51" s="6" t="str">
        <f t="shared" si="18"/>
        <v/>
      </c>
      <c r="T51" s="6" t="str">
        <f t="shared" si="18"/>
        <v/>
      </c>
      <c r="U51" s="6" t="e">
        <f t="shared" si="5"/>
        <v>#N/A</v>
      </c>
      <c r="V51" s="6">
        <f t="shared" si="18"/>
        <v>0</v>
      </c>
      <c r="W51" s="6">
        <f t="shared" si="18"/>
        <v>0</v>
      </c>
      <c r="X51" s="6">
        <f t="shared" si="18"/>
        <v>0</v>
      </c>
      <c r="Y51" s="6">
        <f t="shared" si="18"/>
        <v>0</v>
      </c>
      <c r="Z51" s="6">
        <f t="shared" si="18"/>
        <v>0</v>
      </c>
      <c r="AA51" s="6">
        <f t="shared" si="18"/>
        <v>0</v>
      </c>
      <c r="AB51" s="6">
        <f t="shared" si="18"/>
        <v>0</v>
      </c>
      <c r="AC51" s="6">
        <f t="shared" si="18"/>
        <v>0</v>
      </c>
      <c r="AD51" s="6">
        <f t="shared" si="18"/>
        <v>0</v>
      </c>
      <c r="AE51" s="6">
        <f t="shared" si="18"/>
        <v>0</v>
      </c>
      <c r="AF51" s="6">
        <f t="shared" si="18"/>
        <v>0</v>
      </c>
      <c r="AG51" s="6" t="e">
        <f t="shared" si="18"/>
        <v>#N/A</v>
      </c>
      <c r="AH51" s="6" t="str">
        <f t="shared" si="18"/>
        <v>EN</v>
      </c>
      <c r="AI51" s="6">
        <f t="shared" si="12"/>
        <v>0</v>
      </c>
      <c r="AJ51" s="6">
        <f>INDEX('Registration form'!G:G,A11,1)</f>
        <v>0</v>
      </c>
      <c r="AK51" s="7" t="str">
        <f t="shared" si="6"/>
        <v>P3</v>
      </c>
      <c r="AL51" s="6" t="str">
        <f t="shared" si="2"/>
        <v/>
      </c>
    </row>
    <row r="52" spans="1:38" ht="16.5" customHeight="1" x14ac:dyDescent="0.25">
      <c r="B52" s="6">
        <f t="shared" si="19"/>
        <v>0</v>
      </c>
      <c r="C52" s="6">
        <f t="shared" si="18"/>
        <v>0</v>
      </c>
      <c r="D52" s="6">
        <f t="shared" si="18"/>
        <v>0</v>
      </c>
      <c r="E52" s="6">
        <f t="shared" si="18"/>
        <v>0</v>
      </c>
      <c r="F52" s="6">
        <f t="shared" ref="F52:X61" si="21">F$42</f>
        <v>0</v>
      </c>
      <c r="G52" s="6">
        <f t="shared" si="21"/>
        <v>0</v>
      </c>
      <c r="H52" s="6">
        <f t="shared" si="21"/>
        <v>0</v>
      </c>
      <c r="I52" s="6">
        <f t="shared" si="21"/>
        <v>0</v>
      </c>
      <c r="J52" s="6">
        <f t="shared" si="21"/>
        <v>0</v>
      </c>
      <c r="K52" s="6">
        <f t="shared" si="21"/>
        <v>0</v>
      </c>
      <c r="L52" s="6">
        <f t="shared" si="21"/>
        <v>0</v>
      </c>
      <c r="M52" s="6" t="e">
        <f t="shared" si="15"/>
        <v>#N/A</v>
      </c>
      <c r="N52" s="6">
        <f t="shared" si="21"/>
        <v>0</v>
      </c>
      <c r="O52" s="6">
        <f t="shared" si="21"/>
        <v>0</v>
      </c>
      <c r="P52" s="6" t="str">
        <f t="shared" si="21"/>
        <v/>
      </c>
      <c r="Q52" s="6" t="str">
        <f t="shared" si="21"/>
        <v/>
      </c>
      <c r="R52" s="6" t="str">
        <f t="shared" si="21"/>
        <v/>
      </c>
      <c r="S52" s="6" t="str">
        <f t="shared" si="21"/>
        <v/>
      </c>
      <c r="T52" s="6" t="str">
        <f t="shared" si="21"/>
        <v/>
      </c>
      <c r="U52" s="6" t="e">
        <f t="shared" si="5"/>
        <v>#N/A</v>
      </c>
      <c r="V52" s="6">
        <f t="shared" si="21"/>
        <v>0</v>
      </c>
      <c r="W52" s="6">
        <f t="shared" si="21"/>
        <v>0</v>
      </c>
      <c r="X52" s="6">
        <f t="shared" si="21"/>
        <v>0</v>
      </c>
      <c r="Y52" s="6">
        <f t="shared" ref="Y52:AH61" si="22">Y$42</f>
        <v>0</v>
      </c>
      <c r="Z52" s="6">
        <f t="shared" si="22"/>
        <v>0</v>
      </c>
      <c r="AA52" s="6">
        <f t="shared" si="22"/>
        <v>0</v>
      </c>
      <c r="AB52" s="6">
        <f t="shared" si="22"/>
        <v>0</v>
      </c>
      <c r="AC52" s="6">
        <f t="shared" si="22"/>
        <v>0</v>
      </c>
      <c r="AD52" s="6">
        <f t="shared" si="22"/>
        <v>0</v>
      </c>
      <c r="AE52" s="6">
        <f t="shared" si="22"/>
        <v>0</v>
      </c>
      <c r="AF52" s="6">
        <f t="shared" si="22"/>
        <v>0</v>
      </c>
      <c r="AG52" s="6" t="e">
        <f t="shared" si="22"/>
        <v>#N/A</v>
      </c>
      <c r="AH52" s="6" t="str">
        <f t="shared" si="22"/>
        <v>EN</v>
      </c>
      <c r="AI52" s="6">
        <f t="shared" si="12"/>
        <v>0</v>
      </c>
      <c r="AJ52" s="6">
        <f>INDEX('Registration form'!G:G,A12,1)</f>
        <v>0</v>
      </c>
      <c r="AK52" s="7" t="str">
        <f t="shared" si="6"/>
        <v>P3</v>
      </c>
      <c r="AL52" s="6" t="str">
        <f t="shared" si="2"/>
        <v/>
      </c>
    </row>
    <row r="53" spans="1:38" ht="16.5" customHeight="1" x14ac:dyDescent="0.25">
      <c r="B53" s="6">
        <f t="shared" si="19"/>
        <v>0</v>
      </c>
      <c r="C53" s="6">
        <f t="shared" si="19"/>
        <v>0</v>
      </c>
      <c r="D53" s="6">
        <f t="shared" si="19"/>
        <v>0</v>
      </c>
      <c r="E53" s="6">
        <f t="shared" si="19"/>
        <v>0</v>
      </c>
      <c r="F53" s="6">
        <f t="shared" si="19"/>
        <v>0</v>
      </c>
      <c r="G53" s="6">
        <f t="shared" si="19"/>
        <v>0</v>
      </c>
      <c r="H53" s="6">
        <f t="shared" si="19"/>
        <v>0</v>
      </c>
      <c r="I53" s="6">
        <f t="shared" si="19"/>
        <v>0</v>
      </c>
      <c r="J53" s="6">
        <f t="shared" si="19"/>
        <v>0</v>
      </c>
      <c r="K53" s="6">
        <f t="shared" si="19"/>
        <v>0</v>
      </c>
      <c r="L53" s="6">
        <f t="shared" si="19"/>
        <v>0</v>
      </c>
      <c r="M53" s="6" t="e">
        <f t="shared" si="15"/>
        <v>#N/A</v>
      </c>
      <c r="N53" s="6">
        <f t="shared" si="19"/>
        <v>0</v>
      </c>
      <c r="O53" s="6">
        <f t="shared" si="19"/>
        <v>0</v>
      </c>
      <c r="P53" s="6" t="str">
        <f t="shared" si="19"/>
        <v/>
      </c>
      <c r="Q53" s="6" t="str">
        <f t="shared" si="19"/>
        <v/>
      </c>
      <c r="R53" s="6" t="str">
        <f t="shared" si="19"/>
        <v/>
      </c>
      <c r="S53" s="6" t="str">
        <f t="shared" si="19"/>
        <v/>
      </c>
      <c r="T53" s="6" t="str">
        <f t="shared" si="19"/>
        <v/>
      </c>
      <c r="U53" s="6" t="e">
        <f t="shared" si="5"/>
        <v>#N/A</v>
      </c>
      <c r="V53" s="6">
        <f t="shared" si="21"/>
        <v>0</v>
      </c>
      <c r="W53" s="6">
        <f t="shared" si="21"/>
        <v>0</v>
      </c>
      <c r="X53" s="6">
        <f t="shared" si="21"/>
        <v>0</v>
      </c>
      <c r="Y53" s="6">
        <f t="shared" si="22"/>
        <v>0</v>
      </c>
      <c r="Z53" s="6">
        <f t="shared" si="22"/>
        <v>0</v>
      </c>
      <c r="AA53" s="6">
        <f t="shared" si="22"/>
        <v>0</v>
      </c>
      <c r="AB53" s="6">
        <f t="shared" si="22"/>
        <v>0</v>
      </c>
      <c r="AC53" s="6">
        <f t="shared" si="22"/>
        <v>0</v>
      </c>
      <c r="AD53" s="6">
        <f t="shared" si="22"/>
        <v>0</v>
      </c>
      <c r="AE53" s="6">
        <f t="shared" si="22"/>
        <v>0</v>
      </c>
      <c r="AF53" s="6">
        <f t="shared" si="22"/>
        <v>0</v>
      </c>
      <c r="AG53" s="6" t="e">
        <f t="shared" si="22"/>
        <v>#N/A</v>
      </c>
      <c r="AH53" s="6" t="str">
        <f t="shared" si="22"/>
        <v>EN</v>
      </c>
      <c r="AI53" s="6">
        <f t="shared" si="12"/>
        <v>0</v>
      </c>
      <c r="AJ53" s="6">
        <f>INDEX('Registration form'!G:G,A13,1)</f>
        <v>0</v>
      </c>
      <c r="AK53" s="7" t="str">
        <f t="shared" si="6"/>
        <v>P3</v>
      </c>
      <c r="AL53" s="6" t="str">
        <f t="shared" si="2"/>
        <v/>
      </c>
    </row>
    <row r="54" spans="1:38" ht="16.5" customHeight="1" x14ac:dyDescent="0.25">
      <c r="B54" s="6">
        <f t="shared" si="19"/>
        <v>0</v>
      </c>
      <c r="C54" s="6">
        <f t="shared" si="19"/>
        <v>0</v>
      </c>
      <c r="D54" s="6">
        <f t="shared" si="19"/>
        <v>0</v>
      </c>
      <c r="E54" s="6">
        <f t="shared" si="19"/>
        <v>0</v>
      </c>
      <c r="F54" s="6">
        <f t="shared" si="19"/>
        <v>0</v>
      </c>
      <c r="G54" s="6">
        <f t="shared" si="19"/>
        <v>0</v>
      </c>
      <c r="H54" s="6">
        <f t="shared" si="19"/>
        <v>0</v>
      </c>
      <c r="I54" s="6">
        <f t="shared" si="19"/>
        <v>0</v>
      </c>
      <c r="J54" s="6">
        <f t="shared" si="19"/>
        <v>0</v>
      </c>
      <c r="K54" s="6">
        <f t="shared" si="19"/>
        <v>0</v>
      </c>
      <c r="L54" s="6">
        <f t="shared" si="19"/>
        <v>0</v>
      </c>
      <c r="M54" s="6" t="e">
        <f t="shared" si="15"/>
        <v>#N/A</v>
      </c>
      <c r="N54" s="6">
        <f t="shared" si="19"/>
        <v>0</v>
      </c>
      <c r="O54" s="6">
        <f t="shared" si="19"/>
        <v>0</v>
      </c>
      <c r="P54" s="6" t="str">
        <f t="shared" si="19"/>
        <v/>
      </c>
      <c r="Q54" s="6" t="str">
        <f t="shared" si="19"/>
        <v/>
      </c>
      <c r="R54" s="6" t="str">
        <f t="shared" si="19"/>
        <v/>
      </c>
      <c r="S54" s="6" t="str">
        <f t="shared" si="19"/>
        <v/>
      </c>
      <c r="T54" s="6" t="str">
        <f t="shared" si="19"/>
        <v/>
      </c>
      <c r="U54" s="6" t="e">
        <f t="shared" si="5"/>
        <v>#N/A</v>
      </c>
      <c r="V54" s="6">
        <f t="shared" si="21"/>
        <v>0</v>
      </c>
      <c r="W54" s="6">
        <f t="shared" si="21"/>
        <v>0</v>
      </c>
      <c r="X54" s="6">
        <f t="shared" si="21"/>
        <v>0</v>
      </c>
      <c r="Y54" s="6">
        <f t="shared" si="22"/>
        <v>0</v>
      </c>
      <c r="Z54" s="6">
        <f t="shared" si="22"/>
        <v>0</v>
      </c>
      <c r="AA54" s="6">
        <f t="shared" si="22"/>
        <v>0</v>
      </c>
      <c r="AB54" s="6">
        <f t="shared" si="22"/>
        <v>0</v>
      </c>
      <c r="AC54" s="6">
        <f t="shared" si="22"/>
        <v>0</v>
      </c>
      <c r="AD54" s="6">
        <f t="shared" si="22"/>
        <v>0</v>
      </c>
      <c r="AE54" s="6">
        <f t="shared" si="22"/>
        <v>0</v>
      </c>
      <c r="AF54" s="6">
        <f t="shared" si="22"/>
        <v>0</v>
      </c>
      <c r="AG54" s="6" t="e">
        <f t="shared" si="22"/>
        <v>#N/A</v>
      </c>
      <c r="AH54" s="6" t="str">
        <f t="shared" si="22"/>
        <v>EN</v>
      </c>
      <c r="AI54" s="6">
        <f t="shared" si="12"/>
        <v>0</v>
      </c>
      <c r="AJ54" s="6">
        <f>INDEX('Registration form'!G:G,A14,1)</f>
        <v>0</v>
      </c>
      <c r="AK54" s="7" t="str">
        <f t="shared" si="6"/>
        <v>P3</v>
      </c>
      <c r="AL54" s="6" t="str">
        <f t="shared" si="2"/>
        <v/>
      </c>
    </row>
    <row r="55" spans="1:38" ht="16.5" customHeight="1" x14ac:dyDescent="0.25">
      <c r="B55" s="6">
        <f t="shared" si="19"/>
        <v>0</v>
      </c>
      <c r="C55" s="6">
        <f t="shared" si="19"/>
        <v>0</v>
      </c>
      <c r="D55" s="6">
        <f t="shared" si="19"/>
        <v>0</v>
      </c>
      <c r="E55" s="6">
        <f t="shared" si="19"/>
        <v>0</v>
      </c>
      <c r="F55" s="6">
        <f t="shared" si="19"/>
        <v>0</v>
      </c>
      <c r="G55" s="6">
        <f t="shared" si="19"/>
        <v>0</v>
      </c>
      <c r="H55" s="6">
        <f t="shared" si="19"/>
        <v>0</v>
      </c>
      <c r="I55" s="6">
        <f t="shared" si="19"/>
        <v>0</v>
      </c>
      <c r="J55" s="6">
        <f t="shared" si="19"/>
        <v>0</v>
      </c>
      <c r="K55" s="6">
        <f t="shared" si="19"/>
        <v>0</v>
      </c>
      <c r="L55" s="6">
        <f t="shared" si="19"/>
        <v>0</v>
      </c>
      <c r="M55" s="6" t="e">
        <f t="shared" si="15"/>
        <v>#N/A</v>
      </c>
      <c r="N55" s="6">
        <f t="shared" si="19"/>
        <v>0</v>
      </c>
      <c r="O55" s="6">
        <f t="shared" si="19"/>
        <v>0</v>
      </c>
      <c r="P55" s="6" t="str">
        <f t="shared" si="19"/>
        <v/>
      </c>
      <c r="Q55" s="6" t="str">
        <f t="shared" si="19"/>
        <v/>
      </c>
      <c r="R55" s="6" t="str">
        <f t="shared" si="19"/>
        <v/>
      </c>
      <c r="S55" s="6" t="str">
        <f t="shared" si="19"/>
        <v/>
      </c>
      <c r="T55" s="6" t="str">
        <f t="shared" si="19"/>
        <v/>
      </c>
      <c r="U55" s="6" t="e">
        <f t="shared" si="5"/>
        <v>#N/A</v>
      </c>
      <c r="V55" s="6">
        <f t="shared" si="21"/>
        <v>0</v>
      </c>
      <c r="W55" s="6">
        <f t="shared" si="21"/>
        <v>0</v>
      </c>
      <c r="X55" s="6">
        <f t="shared" si="21"/>
        <v>0</v>
      </c>
      <c r="Y55" s="6">
        <f t="shared" si="22"/>
        <v>0</v>
      </c>
      <c r="Z55" s="6">
        <f t="shared" si="22"/>
        <v>0</v>
      </c>
      <c r="AA55" s="6">
        <f t="shared" si="22"/>
        <v>0</v>
      </c>
      <c r="AB55" s="6">
        <f t="shared" si="22"/>
        <v>0</v>
      </c>
      <c r="AC55" s="6">
        <f t="shared" si="22"/>
        <v>0</v>
      </c>
      <c r="AD55" s="6">
        <f t="shared" si="22"/>
        <v>0</v>
      </c>
      <c r="AE55" s="6">
        <f t="shared" si="22"/>
        <v>0</v>
      </c>
      <c r="AF55" s="6">
        <f t="shared" si="22"/>
        <v>0</v>
      </c>
      <c r="AG55" s="6" t="e">
        <f t="shared" si="22"/>
        <v>#N/A</v>
      </c>
      <c r="AH55" s="6" t="str">
        <f t="shared" si="22"/>
        <v>EN</v>
      </c>
      <c r="AI55" s="6">
        <f t="shared" si="12"/>
        <v>0</v>
      </c>
      <c r="AJ55" s="6">
        <f>INDEX('Registration form'!G:G,A15,1)</f>
        <v>0</v>
      </c>
      <c r="AK55" s="7" t="str">
        <f t="shared" si="6"/>
        <v>P3</v>
      </c>
      <c r="AL55" s="6" t="str">
        <f t="shared" si="2"/>
        <v/>
      </c>
    </row>
    <row r="56" spans="1:38" ht="16.5" customHeight="1" x14ac:dyDescent="0.25">
      <c r="B56" s="6">
        <f t="shared" si="19"/>
        <v>0</v>
      </c>
      <c r="C56" s="6">
        <f t="shared" si="19"/>
        <v>0</v>
      </c>
      <c r="D56" s="6">
        <f t="shared" si="19"/>
        <v>0</v>
      </c>
      <c r="E56" s="6">
        <f t="shared" si="19"/>
        <v>0</v>
      </c>
      <c r="F56" s="6">
        <f t="shared" si="19"/>
        <v>0</v>
      </c>
      <c r="G56" s="6">
        <f t="shared" si="19"/>
        <v>0</v>
      </c>
      <c r="H56" s="6">
        <f t="shared" si="19"/>
        <v>0</v>
      </c>
      <c r="I56" s="6">
        <f t="shared" si="19"/>
        <v>0</v>
      </c>
      <c r="J56" s="6">
        <f t="shared" si="19"/>
        <v>0</v>
      </c>
      <c r="K56" s="6">
        <f t="shared" si="19"/>
        <v>0</v>
      </c>
      <c r="L56" s="6">
        <f t="shared" si="19"/>
        <v>0</v>
      </c>
      <c r="M56" s="6" t="e">
        <f t="shared" si="15"/>
        <v>#N/A</v>
      </c>
      <c r="N56" s="6">
        <f t="shared" si="19"/>
        <v>0</v>
      </c>
      <c r="O56" s="6">
        <f t="shared" si="19"/>
        <v>0</v>
      </c>
      <c r="P56" s="6" t="str">
        <f t="shared" si="19"/>
        <v/>
      </c>
      <c r="Q56" s="6" t="str">
        <f t="shared" si="19"/>
        <v/>
      </c>
      <c r="R56" s="6" t="str">
        <f t="shared" si="19"/>
        <v/>
      </c>
      <c r="S56" s="6" t="str">
        <f t="shared" si="19"/>
        <v/>
      </c>
      <c r="T56" s="6" t="str">
        <f t="shared" si="19"/>
        <v/>
      </c>
      <c r="U56" s="6" t="e">
        <f t="shared" si="5"/>
        <v>#N/A</v>
      </c>
      <c r="V56" s="6">
        <f t="shared" si="21"/>
        <v>0</v>
      </c>
      <c r="W56" s="6">
        <f t="shared" si="21"/>
        <v>0</v>
      </c>
      <c r="X56" s="6">
        <f t="shared" si="21"/>
        <v>0</v>
      </c>
      <c r="Y56" s="6">
        <f t="shared" si="22"/>
        <v>0</v>
      </c>
      <c r="Z56" s="6">
        <f t="shared" si="22"/>
        <v>0</v>
      </c>
      <c r="AA56" s="6">
        <f t="shared" si="22"/>
        <v>0</v>
      </c>
      <c r="AB56" s="6">
        <f t="shared" si="22"/>
        <v>0</v>
      </c>
      <c r="AC56" s="6">
        <f t="shared" si="22"/>
        <v>0</v>
      </c>
      <c r="AD56" s="6">
        <f t="shared" si="22"/>
        <v>0</v>
      </c>
      <c r="AE56" s="6">
        <f t="shared" si="22"/>
        <v>0</v>
      </c>
      <c r="AF56" s="6">
        <f t="shared" si="22"/>
        <v>0</v>
      </c>
      <c r="AG56" s="6" t="e">
        <f t="shared" si="22"/>
        <v>#N/A</v>
      </c>
      <c r="AH56" s="6" t="str">
        <f t="shared" si="22"/>
        <v>EN</v>
      </c>
      <c r="AI56" s="6">
        <f t="shared" si="12"/>
        <v>0</v>
      </c>
      <c r="AJ56" s="6">
        <f>INDEX('Registration form'!G:G,A16,1)</f>
        <v>0</v>
      </c>
      <c r="AK56" s="7" t="str">
        <f t="shared" si="6"/>
        <v>P3</v>
      </c>
      <c r="AL56" s="6" t="str">
        <f t="shared" si="2"/>
        <v/>
      </c>
    </row>
    <row r="57" spans="1:38" ht="16.5" customHeight="1" x14ac:dyDescent="0.25">
      <c r="B57" s="6">
        <f t="shared" si="19"/>
        <v>0</v>
      </c>
      <c r="C57" s="6">
        <f t="shared" si="19"/>
        <v>0</v>
      </c>
      <c r="D57" s="6">
        <f t="shared" si="19"/>
        <v>0</v>
      </c>
      <c r="E57" s="6">
        <f t="shared" si="19"/>
        <v>0</v>
      </c>
      <c r="F57" s="6">
        <f t="shared" si="19"/>
        <v>0</v>
      </c>
      <c r="G57" s="6">
        <f t="shared" si="19"/>
        <v>0</v>
      </c>
      <c r="H57" s="6">
        <f t="shared" si="19"/>
        <v>0</v>
      </c>
      <c r="I57" s="6">
        <f t="shared" si="19"/>
        <v>0</v>
      </c>
      <c r="J57" s="6">
        <f t="shared" si="19"/>
        <v>0</v>
      </c>
      <c r="K57" s="6">
        <f t="shared" si="19"/>
        <v>0</v>
      </c>
      <c r="L57" s="6">
        <f t="shared" si="19"/>
        <v>0</v>
      </c>
      <c r="M57" s="6" t="e">
        <f t="shared" si="15"/>
        <v>#N/A</v>
      </c>
      <c r="N57" s="6">
        <f t="shared" si="19"/>
        <v>0</v>
      </c>
      <c r="O57" s="6">
        <f t="shared" si="19"/>
        <v>0</v>
      </c>
      <c r="P57" s="6" t="str">
        <f t="shared" si="19"/>
        <v/>
      </c>
      <c r="Q57" s="6" t="str">
        <f t="shared" si="19"/>
        <v/>
      </c>
      <c r="R57" s="6" t="str">
        <f t="shared" si="19"/>
        <v/>
      </c>
      <c r="S57" s="6" t="str">
        <f t="shared" si="19"/>
        <v/>
      </c>
      <c r="T57" s="6" t="str">
        <f t="shared" si="19"/>
        <v/>
      </c>
      <c r="U57" s="6" t="e">
        <f t="shared" si="5"/>
        <v>#N/A</v>
      </c>
      <c r="V57" s="6">
        <f t="shared" si="21"/>
        <v>0</v>
      </c>
      <c r="W57" s="6">
        <f t="shared" si="21"/>
        <v>0</v>
      </c>
      <c r="X57" s="6">
        <f t="shared" si="21"/>
        <v>0</v>
      </c>
      <c r="Y57" s="6">
        <f t="shared" si="22"/>
        <v>0</v>
      </c>
      <c r="Z57" s="6">
        <f t="shared" si="22"/>
        <v>0</v>
      </c>
      <c r="AA57" s="6">
        <f t="shared" si="22"/>
        <v>0</v>
      </c>
      <c r="AB57" s="6">
        <f t="shared" si="22"/>
        <v>0</v>
      </c>
      <c r="AC57" s="6">
        <f t="shared" si="22"/>
        <v>0</v>
      </c>
      <c r="AD57" s="6">
        <f t="shared" si="22"/>
        <v>0</v>
      </c>
      <c r="AE57" s="6">
        <f t="shared" si="22"/>
        <v>0</v>
      </c>
      <c r="AF57" s="6">
        <f t="shared" si="22"/>
        <v>0</v>
      </c>
      <c r="AG57" s="6" t="e">
        <f t="shared" si="22"/>
        <v>#N/A</v>
      </c>
      <c r="AH57" s="6" t="str">
        <f t="shared" si="22"/>
        <v>EN</v>
      </c>
      <c r="AI57" s="6">
        <f t="shared" si="12"/>
        <v>0</v>
      </c>
      <c r="AJ57" s="6">
        <f>INDEX('Registration form'!G:G,A17,1)</f>
        <v>0</v>
      </c>
      <c r="AK57" s="7" t="str">
        <f t="shared" si="6"/>
        <v>P3</v>
      </c>
      <c r="AL57" s="6" t="str">
        <f t="shared" si="2"/>
        <v/>
      </c>
    </row>
    <row r="58" spans="1:38" ht="16.5" customHeight="1" x14ac:dyDescent="0.25">
      <c r="B58" s="6">
        <f t="shared" si="19"/>
        <v>0</v>
      </c>
      <c r="C58" s="6">
        <f t="shared" si="19"/>
        <v>0</v>
      </c>
      <c r="D58" s="6">
        <f t="shared" si="19"/>
        <v>0</v>
      </c>
      <c r="E58" s="6">
        <f t="shared" si="19"/>
        <v>0</v>
      </c>
      <c r="F58" s="6">
        <f t="shared" si="19"/>
        <v>0</v>
      </c>
      <c r="G58" s="6">
        <f t="shared" si="19"/>
        <v>0</v>
      </c>
      <c r="H58" s="6">
        <f t="shared" si="19"/>
        <v>0</v>
      </c>
      <c r="I58" s="6">
        <f t="shared" si="19"/>
        <v>0</v>
      </c>
      <c r="J58" s="6">
        <f t="shared" si="19"/>
        <v>0</v>
      </c>
      <c r="K58" s="6">
        <f t="shared" si="19"/>
        <v>0</v>
      </c>
      <c r="L58" s="6">
        <f t="shared" si="19"/>
        <v>0</v>
      </c>
      <c r="M58" s="6" t="e">
        <f t="shared" si="15"/>
        <v>#N/A</v>
      </c>
      <c r="N58" s="6">
        <f t="shared" si="19"/>
        <v>0</v>
      </c>
      <c r="O58" s="6">
        <f t="shared" si="19"/>
        <v>0</v>
      </c>
      <c r="P58" s="6" t="str">
        <f t="shared" si="19"/>
        <v/>
      </c>
      <c r="Q58" s="6" t="str">
        <f t="shared" si="19"/>
        <v/>
      </c>
      <c r="R58" s="6" t="str">
        <f t="shared" si="19"/>
        <v/>
      </c>
      <c r="S58" s="6" t="str">
        <f t="shared" si="19"/>
        <v/>
      </c>
      <c r="T58" s="6" t="str">
        <f t="shared" si="19"/>
        <v/>
      </c>
      <c r="U58" s="6" t="e">
        <f t="shared" si="5"/>
        <v>#N/A</v>
      </c>
      <c r="V58" s="6">
        <f t="shared" si="21"/>
        <v>0</v>
      </c>
      <c r="W58" s="6">
        <f t="shared" si="21"/>
        <v>0</v>
      </c>
      <c r="X58" s="6">
        <f t="shared" si="21"/>
        <v>0</v>
      </c>
      <c r="Y58" s="6">
        <f t="shared" si="22"/>
        <v>0</v>
      </c>
      <c r="Z58" s="6">
        <f t="shared" si="22"/>
        <v>0</v>
      </c>
      <c r="AA58" s="6">
        <f t="shared" si="22"/>
        <v>0</v>
      </c>
      <c r="AB58" s="6">
        <f t="shared" si="22"/>
        <v>0</v>
      </c>
      <c r="AC58" s="6">
        <f t="shared" si="22"/>
        <v>0</v>
      </c>
      <c r="AD58" s="6">
        <f t="shared" si="22"/>
        <v>0</v>
      </c>
      <c r="AE58" s="6">
        <f t="shared" si="22"/>
        <v>0</v>
      </c>
      <c r="AF58" s="6">
        <f t="shared" si="22"/>
        <v>0</v>
      </c>
      <c r="AG58" s="6" t="e">
        <f t="shared" si="22"/>
        <v>#N/A</v>
      </c>
      <c r="AH58" s="6" t="str">
        <f t="shared" si="22"/>
        <v>EN</v>
      </c>
      <c r="AI58" s="6">
        <f t="shared" si="12"/>
        <v>0</v>
      </c>
      <c r="AJ58" s="6">
        <f>INDEX('Registration form'!G:G,A18,1)</f>
        <v>0</v>
      </c>
      <c r="AK58" s="7" t="str">
        <f t="shared" si="6"/>
        <v>P3</v>
      </c>
      <c r="AL58" s="6" t="str">
        <f t="shared" si="2"/>
        <v/>
      </c>
    </row>
    <row r="59" spans="1:38" ht="16.5" customHeight="1" x14ac:dyDescent="0.25">
      <c r="B59" s="6">
        <f t="shared" si="19"/>
        <v>0</v>
      </c>
      <c r="C59" s="6">
        <f t="shared" si="19"/>
        <v>0</v>
      </c>
      <c r="D59" s="6">
        <f t="shared" si="19"/>
        <v>0</v>
      </c>
      <c r="E59" s="6">
        <f t="shared" si="19"/>
        <v>0</v>
      </c>
      <c r="F59" s="6">
        <f t="shared" si="19"/>
        <v>0</v>
      </c>
      <c r="G59" s="6">
        <f t="shared" si="19"/>
        <v>0</v>
      </c>
      <c r="H59" s="6">
        <f t="shared" si="19"/>
        <v>0</v>
      </c>
      <c r="I59" s="6">
        <f t="shared" si="19"/>
        <v>0</v>
      </c>
      <c r="J59" s="6">
        <f t="shared" si="19"/>
        <v>0</v>
      </c>
      <c r="K59" s="6">
        <f t="shared" si="19"/>
        <v>0</v>
      </c>
      <c r="L59" s="6">
        <f t="shared" si="19"/>
        <v>0</v>
      </c>
      <c r="M59" s="6" t="e">
        <f t="shared" si="15"/>
        <v>#N/A</v>
      </c>
      <c r="N59" s="6">
        <f t="shared" si="19"/>
        <v>0</v>
      </c>
      <c r="O59" s="6">
        <f t="shared" si="19"/>
        <v>0</v>
      </c>
      <c r="P59" s="6" t="str">
        <f t="shared" si="19"/>
        <v/>
      </c>
      <c r="Q59" s="6" t="str">
        <f t="shared" si="19"/>
        <v/>
      </c>
      <c r="R59" s="6" t="str">
        <f t="shared" si="19"/>
        <v/>
      </c>
      <c r="S59" s="6" t="str">
        <f t="shared" si="19"/>
        <v/>
      </c>
      <c r="T59" s="6" t="str">
        <f t="shared" si="19"/>
        <v/>
      </c>
      <c r="U59" s="6" t="e">
        <f t="shared" si="5"/>
        <v>#N/A</v>
      </c>
      <c r="V59" s="6">
        <f t="shared" si="21"/>
        <v>0</v>
      </c>
      <c r="W59" s="6">
        <f t="shared" si="21"/>
        <v>0</v>
      </c>
      <c r="X59" s="6">
        <f t="shared" si="21"/>
        <v>0</v>
      </c>
      <c r="Y59" s="6">
        <f t="shared" si="22"/>
        <v>0</v>
      </c>
      <c r="Z59" s="6">
        <f t="shared" si="22"/>
        <v>0</v>
      </c>
      <c r="AA59" s="6">
        <f t="shared" si="22"/>
        <v>0</v>
      </c>
      <c r="AB59" s="6">
        <f t="shared" si="22"/>
        <v>0</v>
      </c>
      <c r="AC59" s="6">
        <f t="shared" si="22"/>
        <v>0</v>
      </c>
      <c r="AD59" s="6">
        <f t="shared" si="22"/>
        <v>0</v>
      </c>
      <c r="AE59" s="6">
        <f t="shared" si="22"/>
        <v>0</v>
      </c>
      <c r="AF59" s="6">
        <f t="shared" si="22"/>
        <v>0</v>
      </c>
      <c r="AG59" s="6" t="e">
        <f t="shared" si="22"/>
        <v>#N/A</v>
      </c>
      <c r="AH59" s="6" t="str">
        <f t="shared" si="22"/>
        <v>EN</v>
      </c>
      <c r="AI59" s="6">
        <f t="shared" si="12"/>
        <v>0</v>
      </c>
      <c r="AJ59" s="6">
        <f>INDEX('Registration form'!G:G,A19,1)</f>
        <v>0</v>
      </c>
      <c r="AK59" s="7" t="str">
        <f t="shared" si="6"/>
        <v>P3</v>
      </c>
      <c r="AL59" s="6" t="str">
        <f t="shared" si="2"/>
        <v/>
      </c>
    </row>
    <row r="60" spans="1:38" ht="16.5" customHeight="1" x14ac:dyDescent="0.25">
      <c r="B60" s="6">
        <f t="shared" si="19"/>
        <v>0</v>
      </c>
      <c r="C60" s="6">
        <f t="shared" si="19"/>
        <v>0</v>
      </c>
      <c r="D60" s="6">
        <f t="shared" si="19"/>
        <v>0</v>
      </c>
      <c r="E60" s="6">
        <f t="shared" si="19"/>
        <v>0</v>
      </c>
      <c r="F60" s="6">
        <f t="shared" si="19"/>
        <v>0</v>
      </c>
      <c r="G60" s="6">
        <f t="shared" si="19"/>
        <v>0</v>
      </c>
      <c r="H60" s="6">
        <f t="shared" si="19"/>
        <v>0</v>
      </c>
      <c r="I60" s="6">
        <f t="shared" si="19"/>
        <v>0</v>
      </c>
      <c r="J60" s="6">
        <f t="shared" si="19"/>
        <v>0</v>
      </c>
      <c r="K60" s="6">
        <f t="shared" si="19"/>
        <v>0</v>
      </c>
      <c r="L60" s="6">
        <f t="shared" si="19"/>
        <v>0</v>
      </c>
      <c r="M60" s="6" t="e">
        <f t="shared" si="15"/>
        <v>#N/A</v>
      </c>
      <c r="N60" s="6">
        <f t="shared" si="19"/>
        <v>0</v>
      </c>
      <c r="O60" s="6">
        <f t="shared" si="19"/>
        <v>0</v>
      </c>
      <c r="P60" s="6" t="str">
        <f t="shared" si="19"/>
        <v/>
      </c>
      <c r="Q60" s="6" t="str">
        <f t="shared" si="19"/>
        <v/>
      </c>
      <c r="R60" s="6" t="str">
        <f t="shared" si="19"/>
        <v/>
      </c>
      <c r="S60" s="6" t="str">
        <f t="shared" si="19"/>
        <v/>
      </c>
      <c r="T60" s="6" t="str">
        <f t="shared" si="19"/>
        <v/>
      </c>
      <c r="U60" s="6" t="e">
        <f t="shared" si="5"/>
        <v>#N/A</v>
      </c>
      <c r="V60" s="6">
        <f t="shared" si="21"/>
        <v>0</v>
      </c>
      <c r="W60" s="6">
        <f t="shared" si="21"/>
        <v>0</v>
      </c>
      <c r="X60" s="6">
        <f t="shared" si="21"/>
        <v>0</v>
      </c>
      <c r="Y60" s="6">
        <f t="shared" si="22"/>
        <v>0</v>
      </c>
      <c r="Z60" s="6">
        <f t="shared" si="22"/>
        <v>0</v>
      </c>
      <c r="AA60" s="6">
        <f t="shared" si="22"/>
        <v>0</v>
      </c>
      <c r="AB60" s="6">
        <f t="shared" si="22"/>
        <v>0</v>
      </c>
      <c r="AC60" s="6">
        <f t="shared" si="22"/>
        <v>0</v>
      </c>
      <c r="AD60" s="6">
        <f t="shared" si="22"/>
        <v>0</v>
      </c>
      <c r="AE60" s="6">
        <f t="shared" si="22"/>
        <v>0</v>
      </c>
      <c r="AF60" s="6">
        <f t="shared" si="22"/>
        <v>0</v>
      </c>
      <c r="AG60" s="6" t="e">
        <f t="shared" si="22"/>
        <v>#N/A</v>
      </c>
      <c r="AH60" s="6" t="str">
        <f t="shared" si="22"/>
        <v>EN</v>
      </c>
      <c r="AI60" s="6">
        <f t="shared" si="12"/>
        <v>0</v>
      </c>
      <c r="AJ60" s="6">
        <f>INDEX('Registration form'!G:G,A20,1)</f>
        <v>0</v>
      </c>
      <c r="AK60" s="7" t="str">
        <f t="shared" si="6"/>
        <v>P3</v>
      </c>
      <c r="AL60" s="6" t="str">
        <f t="shared" si="2"/>
        <v/>
      </c>
    </row>
    <row r="61" spans="1:38" ht="16.5" customHeight="1" x14ac:dyDescent="0.25">
      <c r="B61" s="6">
        <f t="shared" si="19"/>
        <v>0</v>
      </c>
      <c r="C61" s="6">
        <f t="shared" si="19"/>
        <v>0</v>
      </c>
      <c r="D61" s="6">
        <f t="shared" si="19"/>
        <v>0</v>
      </c>
      <c r="E61" s="6">
        <f t="shared" si="19"/>
        <v>0</v>
      </c>
      <c r="F61" s="6">
        <f t="shared" si="19"/>
        <v>0</v>
      </c>
      <c r="G61" s="6">
        <f t="shared" si="19"/>
        <v>0</v>
      </c>
      <c r="H61" s="6">
        <f t="shared" si="19"/>
        <v>0</v>
      </c>
      <c r="I61" s="6">
        <f t="shared" si="19"/>
        <v>0</v>
      </c>
      <c r="J61" s="6">
        <f t="shared" si="19"/>
        <v>0</v>
      </c>
      <c r="K61" s="6">
        <f t="shared" si="19"/>
        <v>0</v>
      </c>
      <c r="L61" s="6">
        <f t="shared" si="19"/>
        <v>0</v>
      </c>
      <c r="M61" s="6" t="e">
        <f t="shared" si="15"/>
        <v>#N/A</v>
      </c>
      <c r="N61" s="6">
        <f t="shared" si="19"/>
        <v>0</v>
      </c>
      <c r="O61" s="6">
        <f t="shared" si="19"/>
        <v>0</v>
      </c>
      <c r="P61" s="6" t="str">
        <f t="shared" si="19"/>
        <v/>
      </c>
      <c r="Q61" s="6" t="str">
        <f t="shared" si="19"/>
        <v/>
      </c>
      <c r="R61" s="6" t="str">
        <f t="shared" si="19"/>
        <v/>
      </c>
      <c r="S61" s="6" t="str">
        <f t="shared" si="19"/>
        <v/>
      </c>
      <c r="T61" s="6" t="str">
        <f t="shared" si="19"/>
        <v/>
      </c>
      <c r="U61" s="6" t="e">
        <f t="shared" si="5"/>
        <v>#N/A</v>
      </c>
      <c r="V61" s="6">
        <f t="shared" si="21"/>
        <v>0</v>
      </c>
      <c r="W61" s="6">
        <f t="shared" si="21"/>
        <v>0</v>
      </c>
      <c r="X61" s="6">
        <f t="shared" si="21"/>
        <v>0</v>
      </c>
      <c r="Y61" s="6">
        <f t="shared" si="22"/>
        <v>0</v>
      </c>
      <c r="Z61" s="6">
        <f t="shared" si="22"/>
        <v>0</v>
      </c>
      <c r="AA61" s="6">
        <f t="shared" si="22"/>
        <v>0</v>
      </c>
      <c r="AB61" s="6">
        <f t="shared" si="22"/>
        <v>0</v>
      </c>
      <c r="AC61" s="6">
        <f t="shared" si="22"/>
        <v>0</v>
      </c>
      <c r="AD61" s="6">
        <f t="shared" si="22"/>
        <v>0</v>
      </c>
      <c r="AE61" s="6">
        <f t="shared" si="22"/>
        <v>0</v>
      </c>
      <c r="AF61" s="6">
        <f t="shared" si="22"/>
        <v>0</v>
      </c>
      <c r="AG61" s="6" t="e">
        <f t="shared" si="22"/>
        <v>#N/A</v>
      </c>
      <c r="AH61" s="6" t="str">
        <f t="shared" si="22"/>
        <v>EN</v>
      </c>
      <c r="AI61" s="6">
        <f t="shared" si="12"/>
        <v>0</v>
      </c>
      <c r="AJ61" s="6">
        <f>INDEX('Registration form'!G:G,A21,1)</f>
        <v>0</v>
      </c>
      <c r="AK61" s="7" t="str">
        <f t="shared" si="6"/>
        <v>P3</v>
      </c>
      <c r="AL61" s="6" t="str">
        <f t="shared" si="2"/>
        <v/>
      </c>
    </row>
    <row r="62" spans="1:38" ht="16.5" customHeight="1" x14ac:dyDescent="0.25">
      <c r="A62" s="9"/>
      <c r="B62" s="6">
        <f>INDEX('Registration form'!$H:$H,B$1,1)</f>
        <v>0</v>
      </c>
      <c r="C62" s="6">
        <f>INDEX('Registration form'!$H:$H,C$1,1)</f>
        <v>0</v>
      </c>
      <c r="D62" s="6">
        <f>INDEX('Registration form'!$H:$H,D$1,1)</f>
        <v>0</v>
      </c>
      <c r="E62" s="6">
        <f>INDEX('Registration form'!$H:$H,E$1,1)</f>
        <v>0</v>
      </c>
      <c r="F62" s="6">
        <f>INDEX('Registration form'!$H:$H,F$1,1)</f>
        <v>0</v>
      </c>
      <c r="G62" s="6">
        <f>INDEX('Registration form'!$H:$H,G$1,1)</f>
        <v>0</v>
      </c>
      <c r="H62" s="6">
        <f>INDEX('Registration form'!$H:$H,H$1,1)</f>
        <v>0</v>
      </c>
      <c r="I62" s="6">
        <f>INDEX('Registration form'!$H:$H,I$1,1)</f>
        <v>0</v>
      </c>
      <c r="J62" s="6">
        <f>INDEX('Registration form'!$H:$H,J$1,1)</f>
        <v>0</v>
      </c>
      <c r="K62" s="6">
        <f>INDEX('Registration form'!$H:$H,K$1,1)</f>
        <v>0</v>
      </c>
      <c r="L62" s="6">
        <f>INDEX('Registration form'!$H:$H,L$1,1)</f>
        <v>0</v>
      </c>
      <c r="M62" s="6" t="e">
        <f t="shared" si="15"/>
        <v>#N/A</v>
      </c>
      <c r="N62" s="6">
        <f>INDEX('Registration form'!$H:$H,N$1,1)</f>
        <v>0</v>
      </c>
      <c r="O62" s="6">
        <f>INDEX('Registration form'!$H:$H,O$1,1)</f>
        <v>0</v>
      </c>
      <c r="P62" s="6" t="str">
        <f>INDEX('Registration form'!$H:$H,P$1,1)</f>
        <v/>
      </c>
      <c r="Q62" s="6" t="str">
        <f>INDEX('Registration form'!$H:$H,Q$1,1)</f>
        <v/>
      </c>
      <c r="R62" s="6" t="str">
        <f>INDEX('Registration form'!$H:$H,R$1,1)</f>
        <v/>
      </c>
      <c r="S62" s="6" t="str">
        <f>INDEX('Registration form'!$H:$H,S$1,1)</f>
        <v/>
      </c>
      <c r="T62" s="6" t="str">
        <f>INDEX('Registration form'!$H:$H,T$1,1)</f>
        <v/>
      </c>
      <c r="U62" s="6" t="e">
        <f t="shared" si="5"/>
        <v>#N/A</v>
      </c>
      <c r="V62" s="6">
        <f>INDEX('Registration form'!$H:$H,V$1,1)</f>
        <v>0</v>
      </c>
      <c r="W62" s="6">
        <f>INDEX('Registration form'!$H:$H,W$1,1)</f>
        <v>0</v>
      </c>
      <c r="X62" s="6">
        <f>INDEX('Registration form'!$H:$H,X$1,1)</f>
        <v>0</v>
      </c>
      <c r="Y62" s="6">
        <f>INDEX('Registration form'!$H:$H,Y$1,1)</f>
        <v>0</v>
      </c>
      <c r="Z62" s="6">
        <f>INDEX('Registration form'!$H:$H,Z$1,1)</f>
        <v>0</v>
      </c>
      <c r="AA62" s="6">
        <f>INDEX('Registration form'!$H:$H,AA$1,1)</f>
        <v>0</v>
      </c>
      <c r="AB62" s="6">
        <f>INDEX('Registration form'!$H:$H,AB$1,1)</f>
        <v>0</v>
      </c>
      <c r="AC62" s="6">
        <f>INDEX('Registration form'!$H:$H,AC$1,1)</f>
        <v>0</v>
      </c>
      <c r="AD62" s="6">
        <f>INDEX('Registration form'!$H:$H,AD$1,1)</f>
        <v>0</v>
      </c>
      <c r="AE62" s="6">
        <f>INDEX('Registration form'!$H:$H,AE$1,1)</f>
        <v>0</v>
      </c>
      <c r="AF62" s="6">
        <f>INDEX('Registration form'!$H:$H,AF$1,1)</f>
        <v>0</v>
      </c>
      <c r="AG62" s="6" t="e">
        <f>INDEX('Registration form'!AC:AC,MATCH(INDEX('Registration form'!$H:$H,AG$1,1),'Registration form'!AB:AB,0),1)</f>
        <v>#N/A</v>
      </c>
      <c r="AH62" s="6" t="str">
        <f>INDEX(Lexique!A:A,MATCH(INDEX('Registration form'!$E:$E,AH$1,1),Lexique!F:F,0),1)</f>
        <v>EN</v>
      </c>
      <c r="AI62" s="6">
        <f t="shared" si="12"/>
        <v>0</v>
      </c>
      <c r="AJ62" s="6">
        <f>INDEX('Registration form'!H:H,A2,1)</f>
        <v>0</v>
      </c>
      <c r="AK62" s="7" t="s">
        <v>256</v>
      </c>
      <c r="AL62" s="6" t="str">
        <f t="shared" si="2"/>
        <v/>
      </c>
    </row>
    <row r="63" spans="1:38" ht="16.5" customHeight="1" x14ac:dyDescent="0.25">
      <c r="B63" s="6">
        <f>B$62</f>
        <v>0</v>
      </c>
      <c r="C63" s="6">
        <f t="shared" ref="C63:AH72" si="23">C$62</f>
        <v>0</v>
      </c>
      <c r="D63" s="6">
        <f t="shared" si="23"/>
        <v>0</v>
      </c>
      <c r="E63" s="6">
        <f t="shared" si="23"/>
        <v>0</v>
      </c>
      <c r="F63" s="6">
        <f t="shared" si="23"/>
        <v>0</v>
      </c>
      <c r="G63" s="6">
        <f t="shared" si="23"/>
        <v>0</v>
      </c>
      <c r="H63" s="6">
        <f t="shared" si="23"/>
        <v>0</v>
      </c>
      <c r="I63" s="6">
        <f t="shared" si="23"/>
        <v>0</v>
      </c>
      <c r="J63" s="6">
        <f t="shared" si="23"/>
        <v>0</v>
      </c>
      <c r="K63" s="6">
        <f t="shared" si="23"/>
        <v>0</v>
      </c>
      <c r="L63" s="6">
        <f t="shared" si="23"/>
        <v>0</v>
      </c>
      <c r="M63" s="6" t="e">
        <f t="shared" si="15"/>
        <v>#N/A</v>
      </c>
      <c r="N63" s="6">
        <f t="shared" si="23"/>
        <v>0</v>
      </c>
      <c r="O63" s="6">
        <f t="shared" si="23"/>
        <v>0</v>
      </c>
      <c r="P63" s="6" t="str">
        <f t="shared" si="23"/>
        <v/>
      </c>
      <c r="Q63" s="6" t="str">
        <f t="shared" si="23"/>
        <v/>
      </c>
      <c r="R63" s="6" t="str">
        <f t="shared" si="23"/>
        <v/>
      </c>
      <c r="S63" s="6" t="str">
        <f t="shared" si="23"/>
        <v/>
      </c>
      <c r="T63" s="6" t="str">
        <f t="shared" si="23"/>
        <v/>
      </c>
      <c r="U63" s="6" t="e">
        <f t="shared" si="5"/>
        <v>#N/A</v>
      </c>
      <c r="V63" s="6">
        <f t="shared" si="23"/>
        <v>0</v>
      </c>
      <c r="W63" s="6">
        <f t="shared" si="23"/>
        <v>0</v>
      </c>
      <c r="X63" s="6">
        <f t="shared" si="23"/>
        <v>0</v>
      </c>
      <c r="Y63" s="6">
        <f t="shared" si="23"/>
        <v>0</v>
      </c>
      <c r="Z63" s="6">
        <f t="shared" si="23"/>
        <v>0</v>
      </c>
      <c r="AA63" s="6">
        <f t="shared" si="23"/>
        <v>0</v>
      </c>
      <c r="AB63" s="6">
        <f t="shared" si="23"/>
        <v>0</v>
      </c>
      <c r="AC63" s="6">
        <f t="shared" si="23"/>
        <v>0</v>
      </c>
      <c r="AD63" s="6">
        <f t="shared" si="23"/>
        <v>0</v>
      </c>
      <c r="AE63" s="6">
        <f t="shared" si="23"/>
        <v>0</v>
      </c>
      <c r="AF63" s="6">
        <f t="shared" si="23"/>
        <v>0</v>
      </c>
      <c r="AG63" s="6" t="e">
        <f t="shared" si="23"/>
        <v>#N/A</v>
      </c>
      <c r="AH63" s="6" t="str">
        <f t="shared" si="23"/>
        <v>EN</v>
      </c>
      <c r="AI63" s="6">
        <f t="shared" si="12"/>
        <v>0</v>
      </c>
      <c r="AJ63" s="6">
        <f>INDEX('Registration form'!H:H,A3,1)</f>
        <v>0</v>
      </c>
      <c r="AK63" s="7" t="str">
        <f t="shared" si="6"/>
        <v>P4</v>
      </c>
      <c r="AL63" s="6" t="str">
        <f t="shared" si="2"/>
        <v/>
      </c>
    </row>
    <row r="64" spans="1:38" ht="16.5" customHeight="1" x14ac:dyDescent="0.25">
      <c r="B64" s="6">
        <f t="shared" ref="B64:T81" si="24">B$62</f>
        <v>0</v>
      </c>
      <c r="C64" s="6">
        <f t="shared" si="23"/>
        <v>0</v>
      </c>
      <c r="D64" s="6">
        <f t="shared" si="23"/>
        <v>0</v>
      </c>
      <c r="E64" s="6">
        <f t="shared" si="23"/>
        <v>0</v>
      </c>
      <c r="F64" s="6">
        <f t="shared" si="23"/>
        <v>0</v>
      </c>
      <c r="G64" s="6">
        <f t="shared" si="23"/>
        <v>0</v>
      </c>
      <c r="H64" s="6">
        <f t="shared" si="23"/>
        <v>0</v>
      </c>
      <c r="I64" s="6">
        <f t="shared" si="23"/>
        <v>0</v>
      </c>
      <c r="J64" s="6">
        <f t="shared" si="23"/>
        <v>0</v>
      </c>
      <c r="K64" s="6">
        <f t="shared" si="23"/>
        <v>0</v>
      </c>
      <c r="L64" s="6">
        <f t="shared" si="23"/>
        <v>0</v>
      </c>
      <c r="M64" s="6" t="e">
        <f t="shared" si="15"/>
        <v>#N/A</v>
      </c>
      <c r="N64" s="6">
        <f t="shared" si="23"/>
        <v>0</v>
      </c>
      <c r="O64" s="6">
        <f t="shared" si="23"/>
        <v>0</v>
      </c>
      <c r="P64" s="6" t="str">
        <f t="shared" si="23"/>
        <v/>
      </c>
      <c r="Q64" s="6" t="str">
        <f t="shared" si="23"/>
        <v/>
      </c>
      <c r="R64" s="6" t="str">
        <f t="shared" si="23"/>
        <v/>
      </c>
      <c r="S64" s="6" t="str">
        <f t="shared" si="23"/>
        <v/>
      </c>
      <c r="T64" s="6" t="str">
        <f t="shared" si="23"/>
        <v/>
      </c>
      <c r="U64" s="6" t="e">
        <f t="shared" si="5"/>
        <v>#N/A</v>
      </c>
      <c r="V64" s="6">
        <f t="shared" si="23"/>
        <v>0</v>
      </c>
      <c r="W64" s="6">
        <f t="shared" si="23"/>
        <v>0</v>
      </c>
      <c r="X64" s="6">
        <f t="shared" si="23"/>
        <v>0</v>
      </c>
      <c r="Y64" s="6">
        <f t="shared" si="23"/>
        <v>0</v>
      </c>
      <c r="Z64" s="6">
        <f t="shared" si="23"/>
        <v>0</v>
      </c>
      <c r="AA64" s="6">
        <f t="shared" si="23"/>
        <v>0</v>
      </c>
      <c r="AB64" s="6">
        <f t="shared" si="23"/>
        <v>0</v>
      </c>
      <c r="AC64" s="6">
        <f t="shared" si="23"/>
        <v>0</v>
      </c>
      <c r="AD64" s="6">
        <f t="shared" si="23"/>
        <v>0</v>
      </c>
      <c r="AE64" s="6">
        <f t="shared" si="23"/>
        <v>0</v>
      </c>
      <c r="AF64" s="6">
        <f t="shared" si="23"/>
        <v>0</v>
      </c>
      <c r="AG64" s="6" t="e">
        <f t="shared" si="23"/>
        <v>#N/A</v>
      </c>
      <c r="AH64" s="6" t="str">
        <f t="shared" si="23"/>
        <v>EN</v>
      </c>
      <c r="AI64" s="6">
        <f t="shared" si="12"/>
        <v>0</v>
      </c>
      <c r="AJ64" s="6">
        <f>INDEX('Registration form'!H:H,A4,1)</f>
        <v>0</v>
      </c>
      <c r="AK64" s="7" t="str">
        <f t="shared" si="6"/>
        <v>P4</v>
      </c>
      <c r="AL64" s="6" t="str">
        <f t="shared" si="2"/>
        <v/>
      </c>
    </row>
    <row r="65" spans="2:38" ht="16.5" customHeight="1" x14ac:dyDescent="0.25">
      <c r="B65" s="6">
        <f t="shared" si="24"/>
        <v>0</v>
      </c>
      <c r="C65" s="6">
        <f t="shared" si="23"/>
        <v>0</v>
      </c>
      <c r="D65" s="6">
        <f t="shared" si="23"/>
        <v>0</v>
      </c>
      <c r="E65" s="6">
        <f t="shared" si="23"/>
        <v>0</v>
      </c>
      <c r="F65" s="6">
        <f t="shared" si="23"/>
        <v>0</v>
      </c>
      <c r="G65" s="6">
        <f t="shared" si="23"/>
        <v>0</v>
      </c>
      <c r="H65" s="6">
        <f t="shared" si="23"/>
        <v>0</v>
      </c>
      <c r="I65" s="6">
        <f t="shared" si="23"/>
        <v>0</v>
      </c>
      <c r="J65" s="6">
        <f t="shared" si="23"/>
        <v>0</v>
      </c>
      <c r="K65" s="6">
        <f t="shared" si="23"/>
        <v>0</v>
      </c>
      <c r="L65" s="6">
        <f t="shared" si="23"/>
        <v>0</v>
      </c>
      <c r="M65" s="6" t="e">
        <f t="shared" si="15"/>
        <v>#N/A</v>
      </c>
      <c r="N65" s="6">
        <f t="shared" si="23"/>
        <v>0</v>
      </c>
      <c r="O65" s="6">
        <f t="shared" si="23"/>
        <v>0</v>
      </c>
      <c r="P65" s="6" t="str">
        <f t="shared" si="23"/>
        <v/>
      </c>
      <c r="Q65" s="6" t="str">
        <f t="shared" si="23"/>
        <v/>
      </c>
      <c r="R65" s="6" t="str">
        <f t="shared" si="23"/>
        <v/>
      </c>
      <c r="S65" s="6" t="str">
        <f t="shared" si="23"/>
        <v/>
      </c>
      <c r="T65" s="6" t="str">
        <f t="shared" si="23"/>
        <v/>
      </c>
      <c r="U65" s="6" t="e">
        <f t="shared" si="5"/>
        <v>#N/A</v>
      </c>
      <c r="V65" s="6">
        <f t="shared" si="23"/>
        <v>0</v>
      </c>
      <c r="W65" s="6">
        <f t="shared" si="23"/>
        <v>0</v>
      </c>
      <c r="X65" s="6">
        <f t="shared" si="23"/>
        <v>0</v>
      </c>
      <c r="Y65" s="6">
        <f t="shared" si="23"/>
        <v>0</v>
      </c>
      <c r="Z65" s="6">
        <f t="shared" si="23"/>
        <v>0</v>
      </c>
      <c r="AA65" s="6">
        <f t="shared" si="23"/>
        <v>0</v>
      </c>
      <c r="AB65" s="6">
        <f t="shared" si="23"/>
        <v>0</v>
      </c>
      <c r="AC65" s="6">
        <f t="shared" si="23"/>
        <v>0</v>
      </c>
      <c r="AD65" s="6">
        <f t="shared" si="23"/>
        <v>0</v>
      </c>
      <c r="AE65" s="6">
        <f t="shared" si="23"/>
        <v>0</v>
      </c>
      <c r="AF65" s="6">
        <f t="shared" si="23"/>
        <v>0</v>
      </c>
      <c r="AG65" s="6" t="e">
        <f t="shared" si="23"/>
        <v>#N/A</v>
      </c>
      <c r="AH65" s="6" t="str">
        <f t="shared" si="23"/>
        <v>EN</v>
      </c>
      <c r="AI65" s="6">
        <f t="shared" si="12"/>
        <v>0</v>
      </c>
      <c r="AJ65" s="6">
        <f>INDEX('Registration form'!H:H,A5,1)</f>
        <v>0</v>
      </c>
      <c r="AK65" s="7" t="str">
        <f t="shared" si="6"/>
        <v>P4</v>
      </c>
      <c r="AL65" s="6" t="str">
        <f t="shared" si="2"/>
        <v/>
      </c>
    </row>
    <row r="66" spans="2:38" ht="16.5" customHeight="1" x14ac:dyDescent="0.25">
      <c r="B66" s="6">
        <f t="shared" si="24"/>
        <v>0</v>
      </c>
      <c r="C66" s="6">
        <f t="shared" si="23"/>
        <v>0</v>
      </c>
      <c r="D66" s="6">
        <f t="shared" si="23"/>
        <v>0</v>
      </c>
      <c r="E66" s="6">
        <f t="shared" si="23"/>
        <v>0</v>
      </c>
      <c r="F66" s="6">
        <f t="shared" si="23"/>
        <v>0</v>
      </c>
      <c r="G66" s="6">
        <f t="shared" si="23"/>
        <v>0</v>
      </c>
      <c r="H66" s="6">
        <f t="shared" si="23"/>
        <v>0</v>
      </c>
      <c r="I66" s="6">
        <f t="shared" si="23"/>
        <v>0</v>
      </c>
      <c r="J66" s="6">
        <f t="shared" ref="J66:L71" si="25">J$62</f>
        <v>0</v>
      </c>
      <c r="K66" s="6">
        <f t="shared" si="25"/>
        <v>0</v>
      </c>
      <c r="L66" s="6">
        <f t="shared" si="25"/>
        <v>0</v>
      </c>
      <c r="M66" s="6" t="e">
        <f t="shared" si="15"/>
        <v>#N/A</v>
      </c>
      <c r="N66" s="6">
        <f t="shared" si="23"/>
        <v>0</v>
      </c>
      <c r="O66" s="6">
        <f t="shared" si="23"/>
        <v>0</v>
      </c>
      <c r="P66" s="6" t="str">
        <f t="shared" si="23"/>
        <v/>
      </c>
      <c r="Q66" s="6" t="str">
        <f t="shared" si="23"/>
        <v/>
      </c>
      <c r="R66" s="6" t="str">
        <f t="shared" si="23"/>
        <v/>
      </c>
      <c r="S66" s="6" t="str">
        <f t="shared" si="23"/>
        <v/>
      </c>
      <c r="T66" s="6" t="str">
        <f t="shared" si="23"/>
        <v/>
      </c>
      <c r="U66" s="6" t="e">
        <f t="shared" si="5"/>
        <v>#N/A</v>
      </c>
      <c r="V66" s="6">
        <f t="shared" si="23"/>
        <v>0</v>
      </c>
      <c r="W66" s="6">
        <f t="shared" si="23"/>
        <v>0</v>
      </c>
      <c r="X66" s="6">
        <f t="shared" si="23"/>
        <v>0</v>
      </c>
      <c r="Y66" s="6">
        <f t="shared" si="23"/>
        <v>0</v>
      </c>
      <c r="Z66" s="6">
        <f t="shared" si="23"/>
        <v>0</v>
      </c>
      <c r="AA66" s="6">
        <f t="shared" si="23"/>
        <v>0</v>
      </c>
      <c r="AB66" s="6">
        <f t="shared" si="23"/>
        <v>0</v>
      </c>
      <c r="AC66" s="6">
        <f t="shared" si="23"/>
        <v>0</v>
      </c>
      <c r="AD66" s="6">
        <f t="shared" si="23"/>
        <v>0</v>
      </c>
      <c r="AE66" s="6">
        <f t="shared" si="23"/>
        <v>0</v>
      </c>
      <c r="AF66" s="6">
        <f t="shared" si="23"/>
        <v>0</v>
      </c>
      <c r="AG66" s="6" t="e">
        <f t="shared" si="23"/>
        <v>#N/A</v>
      </c>
      <c r="AH66" s="6" t="str">
        <f t="shared" si="23"/>
        <v>EN</v>
      </c>
      <c r="AI66" s="6">
        <f t="shared" si="12"/>
        <v>0</v>
      </c>
      <c r="AJ66" s="6">
        <f>INDEX('Registration form'!H:H,A6,1)</f>
        <v>0</v>
      </c>
      <c r="AK66" s="7" t="str">
        <f t="shared" si="6"/>
        <v>P4</v>
      </c>
      <c r="AL66" s="6" t="str">
        <f t="shared" si="2"/>
        <v/>
      </c>
    </row>
    <row r="67" spans="2:38" ht="16.5" customHeight="1" x14ac:dyDescent="0.25">
      <c r="B67" s="6">
        <f t="shared" si="24"/>
        <v>0</v>
      </c>
      <c r="C67" s="6">
        <f t="shared" si="23"/>
        <v>0</v>
      </c>
      <c r="D67" s="6">
        <f t="shared" si="23"/>
        <v>0</v>
      </c>
      <c r="E67" s="6">
        <f t="shared" si="23"/>
        <v>0</v>
      </c>
      <c r="F67" s="6">
        <f t="shared" si="23"/>
        <v>0</v>
      </c>
      <c r="G67" s="6">
        <f t="shared" si="23"/>
        <v>0</v>
      </c>
      <c r="H67" s="6">
        <f t="shared" si="23"/>
        <v>0</v>
      </c>
      <c r="I67" s="6">
        <f t="shared" si="23"/>
        <v>0</v>
      </c>
      <c r="J67" s="6">
        <f t="shared" si="25"/>
        <v>0</v>
      </c>
      <c r="K67" s="6">
        <f t="shared" si="25"/>
        <v>0</v>
      </c>
      <c r="L67" s="6">
        <f t="shared" si="25"/>
        <v>0</v>
      </c>
      <c r="M67" s="6" t="e">
        <f t="shared" si="15"/>
        <v>#N/A</v>
      </c>
      <c r="N67" s="6">
        <f t="shared" si="23"/>
        <v>0</v>
      </c>
      <c r="O67" s="6">
        <f t="shared" si="23"/>
        <v>0</v>
      </c>
      <c r="P67" s="6" t="str">
        <f t="shared" si="23"/>
        <v/>
      </c>
      <c r="Q67" s="6" t="str">
        <f t="shared" si="23"/>
        <v/>
      </c>
      <c r="R67" s="6" t="str">
        <f t="shared" si="23"/>
        <v/>
      </c>
      <c r="S67" s="6" t="str">
        <f t="shared" si="23"/>
        <v/>
      </c>
      <c r="T67" s="6" t="str">
        <f t="shared" si="23"/>
        <v/>
      </c>
      <c r="U67" s="6" t="e">
        <f t="shared" si="5"/>
        <v>#N/A</v>
      </c>
      <c r="V67" s="6">
        <f t="shared" si="23"/>
        <v>0</v>
      </c>
      <c r="W67" s="6">
        <f t="shared" si="23"/>
        <v>0</v>
      </c>
      <c r="X67" s="6">
        <f t="shared" si="23"/>
        <v>0</v>
      </c>
      <c r="Y67" s="6">
        <f t="shared" si="23"/>
        <v>0</v>
      </c>
      <c r="Z67" s="6">
        <f t="shared" si="23"/>
        <v>0</v>
      </c>
      <c r="AA67" s="6">
        <f t="shared" si="23"/>
        <v>0</v>
      </c>
      <c r="AB67" s="6">
        <f t="shared" si="23"/>
        <v>0</v>
      </c>
      <c r="AC67" s="6">
        <f t="shared" si="23"/>
        <v>0</v>
      </c>
      <c r="AD67" s="6">
        <f t="shared" si="23"/>
        <v>0</v>
      </c>
      <c r="AE67" s="6">
        <f t="shared" si="23"/>
        <v>0</v>
      </c>
      <c r="AF67" s="6">
        <f t="shared" si="23"/>
        <v>0</v>
      </c>
      <c r="AG67" s="6" t="e">
        <f t="shared" si="23"/>
        <v>#N/A</v>
      </c>
      <c r="AH67" s="6" t="str">
        <f t="shared" si="23"/>
        <v>EN</v>
      </c>
      <c r="AI67" s="6">
        <f t="shared" si="12"/>
        <v>0</v>
      </c>
      <c r="AJ67" s="6">
        <f>INDEX('Registration form'!H:H,A7,1)</f>
        <v>0</v>
      </c>
      <c r="AK67" s="7" t="str">
        <f t="shared" si="6"/>
        <v>P4</v>
      </c>
      <c r="AL67" s="6" t="str">
        <f t="shared" ref="AL67:AL121" si="26">IF(AJ67=0,"",ROW())</f>
        <v/>
      </c>
    </row>
    <row r="68" spans="2:38" ht="16.5" customHeight="1" x14ac:dyDescent="0.25">
      <c r="B68" s="6">
        <f t="shared" si="24"/>
        <v>0</v>
      </c>
      <c r="C68" s="6">
        <f t="shared" si="23"/>
        <v>0</v>
      </c>
      <c r="D68" s="6">
        <f t="shared" si="23"/>
        <v>0</v>
      </c>
      <c r="E68" s="6">
        <f t="shared" si="23"/>
        <v>0</v>
      </c>
      <c r="F68" s="6">
        <f t="shared" si="23"/>
        <v>0</v>
      </c>
      <c r="G68" s="6">
        <f t="shared" si="23"/>
        <v>0</v>
      </c>
      <c r="H68" s="6">
        <f t="shared" si="23"/>
        <v>0</v>
      </c>
      <c r="I68" s="6">
        <f t="shared" si="23"/>
        <v>0</v>
      </c>
      <c r="J68" s="6">
        <f t="shared" si="25"/>
        <v>0</v>
      </c>
      <c r="K68" s="6">
        <f t="shared" si="25"/>
        <v>0</v>
      </c>
      <c r="L68" s="6">
        <f t="shared" si="25"/>
        <v>0</v>
      </c>
      <c r="M68" s="6" t="e">
        <f t="shared" si="15"/>
        <v>#N/A</v>
      </c>
      <c r="N68" s="6">
        <f t="shared" si="23"/>
        <v>0</v>
      </c>
      <c r="O68" s="6">
        <f t="shared" si="23"/>
        <v>0</v>
      </c>
      <c r="P68" s="6" t="str">
        <f t="shared" si="23"/>
        <v/>
      </c>
      <c r="Q68" s="6" t="str">
        <f t="shared" si="23"/>
        <v/>
      </c>
      <c r="R68" s="6" t="str">
        <f t="shared" si="23"/>
        <v/>
      </c>
      <c r="S68" s="6" t="str">
        <f t="shared" si="23"/>
        <v/>
      </c>
      <c r="T68" s="6" t="str">
        <f t="shared" si="23"/>
        <v/>
      </c>
      <c r="U68" s="6" t="e">
        <f t="shared" ref="U68:U121" si="27">U$2</f>
        <v>#N/A</v>
      </c>
      <c r="V68" s="6">
        <f t="shared" si="23"/>
        <v>0</v>
      </c>
      <c r="W68" s="6">
        <f t="shared" si="23"/>
        <v>0</v>
      </c>
      <c r="X68" s="6">
        <f t="shared" si="23"/>
        <v>0</v>
      </c>
      <c r="Y68" s="6">
        <f t="shared" si="23"/>
        <v>0</v>
      </c>
      <c r="Z68" s="6">
        <f t="shared" si="23"/>
        <v>0</v>
      </c>
      <c r="AA68" s="6">
        <f t="shared" si="23"/>
        <v>0</v>
      </c>
      <c r="AB68" s="6">
        <f t="shared" si="23"/>
        <v>0</v>
      </c>
      <c r="AC68" s="6">
        <f t="shared" si="23"/>
        <v>0</v>
      </c>
      <c r="AD68" s="6">
        <f t="shared" si="23"/>
        <v>0</v>
      </c>
      <c r="AE68" s="6">
        <f t="shared" si="23"/>
        <v>0</v>
      </c>
      <c r="AF68" s="6">
        <f t="shared" si="23"/>
        <v>0</v>
      </c>
      <c r="AG68" s="6" t="e">
        <f t="shared" si="23"/>
        <v>#N/A</v>
      </c>
      <c r="AH68" s="6" t="str">
        <f t="shared" si="23"/>
        <v>EN</v>
      </c>
      <c r="AI68" s="6">
        <f t="shared" si="12"/>
        <v>0</v>
      </c>
      <c r="AJ68" s="6">
        <f>INDEX('Registration form'!H:H,A8,1)</f>
        <v>0</v>
      </c>
      <c r="AK68" s="7" t="str">
        <f t="shared" ref="AK68:AK121" si="28">AK67</f>
        <v>P4</v>
      </c>
      <c r="AL68" s="6" t="str">
        <f t="shared" si="26"/>
        <v/>
      </c>
    </row>
    <row r="69" spans="2:38" ht="16.5" customHeight="1" x14ac:dyDescent="0.25">
      <c r="B69" s="6">
        <f t="shared" si="24"/>
        <v>0</v>
      </c>
      <c r="C69" s="6">
        <f t="shared" si="23"/>
        <v>0</v>
      </c>
      <c r="D69" s="6">
        <f t="shared" si="23"/>
        <v>0</v>
      </c>
      <c r="E69" s="6">
        <f t="shared" si="23"/>
        <v>0</v>
      </c>
      <c r="F69" s="6">
        <f t="shared" si="23"/>
        <v>0</v>
      </c>
      <c r="G69" s="6">
        <f t="shared" si="23"/>
        <v>0</v>
      </c>
      <c r="H69" s="6">
        <f t="shared" si="23"/>
        <v>0</v>
      </c>
      <c r="I69" s="6">
        <f t="shared" si="23"/>
        <v>0</v>
      </c>
      <c r="J69" s="6">
        <f t="shared" si="25"/>
        <v>0</v>
      </c>
      <c r="K69" s="6">
        <f t="shared" si="25"/>
        <v>0</v>
      </c>
      <c r="L69" s="6">
        <f t="shared" si="25"/>
        <v>0</v>
      </c>
      <c r="M69" s="6" t="e">
        <f t="shared" si="15"/>
        <v>#N/A</v>
      </c>
      <c r="N69" s="6">
        <f t="shared" si="23"/>
        <v>0</v>
      </c>
      <c r="O69" s="6">
        <f t="shared" si="23"/>
        <v>0</v>
      </c>
      <c r="P69" s="6" t="str">
        <f t="shared" si="23"/>
        <v/>
      </c>
      <c r="Q69" s="6" t="str">
        <f t="shared" si="23"/>
        <v/>
      </c>
      <c r="R69" s="6" t="str">
        <f t="shared" si="23"/>
        <v/>
      </c>
      <c r="S69" s="6" t="str">
        <f t="shared" si="23"/>
        <v/>
      </c>
      <c r="T69" s="6" t="str">
        <f t="shared" si="23"/>
        <v/>
      </c>
      <c r="U69" s="6" t="e">
        <f t="shared" si="27"/>
        <v>#N/A</v>
      </c>
      <c r="V69" s="6">
        <f t="shared" si="23"/>
        <v>0</v>
      </c>
      <c r="W69" s="6">
        <f t="shared" si="23"/>
        <v>0</v>
      </c>
      <c r="X69" s="6">
        <f t="shared" si="23"/>
        <v>0</v>
      </c>
      <c r="Y69" s="6">
        <f t="shared" si="23"/>
        <v>0</v>
      </c>
      <c r="Z69" s="6">
        <f t="shared" si="23"/>
        <v>0</v>
      </c>
      <c r="AA69" s="6">
        <f t="shared" si="23"/>
        <v>0</v>
      </c>
      <c r="AB69" s="6">
        <f t="shared" si="23"/>
        <v>0</v>
      </c>
      <c r="AC69" s="6">
        <f t="shared" si="23"/>
        <v>0</v>
      </c>
      <c r="AD69" s="6">
        <f t="shared" si="23"/>
        <v>0</v>
      </c>
      <c r="AE69" s="6">
        <f t="shared" si="23"/>
        <v>0</v>
      </c>
      <c r="AF69" s="6">
        <f t="shared" si="23"/>
        <v>0</v>
      </c>
      <c r="AG69" s="6" t="e">
        <f t="shared" si="23"/>
        <v>#N/A</v>
      </c>
      <c r="AH69" s="6" t="str">
        <f t="shared" si="23"/>
        <v>EN</v>
      </c>
      <c r="AI69" s="6">
        <f t="shared" si="12"/>
        <v>0</v>
      </c>
      <c r="AJ69" s="6">
        <f>INDEX('Registration form'!H:H,A9,1)</f>
        <v>0</v>
      </c>
      <c r="AK69" s="7" t="str">
        <f t="shared" si="28"/>
        <v>P4</v>
      </c>
      <c r="AL69" s="6" t="str">
        <f t="shared" si="26"/>
        <v/>
      </c>
    </row>
    <row r="70" spans="2:38" ht="16.5" customHeight="1" x14ac:dyDescent="0.25">
      <c r="B70" s="6">
        <f t="shared" si="24"/>
        <v>0</v>
      </c>
      <c r="C70" s="6">
        <f t="shared" si="23"/>
        <v>0</v>
      </c>
      <c r="D70" s="6">
        <f t="shared" si="23"/>
        <v>0</v>
      </c>
      <c r="E70" s="6">
        <f t="shared" si="23"/>
        <v>0</v>
      </c>
      <c r="F70" s="6">
        <f t="shared" si="23"/>
        <v>0</v>
      </c>
      <c r="G70" s="6">
        <f t="shared" si="23"/>
        <v>0</v>
      </c>
      <c r="H70" s="6">
        <f t="shared" si="23"/>
        <v>0</v>
      </c>
      <c r="I70" s="6">
        <f t="shared" si="23"/>
        <v>0</v>
      </c>
      <c r="J70" s="6">
        <f t="shared" si="25"/>
        <v>0</v>
      </c>
      <c r="K70" s="6">
        <f t="shared" si="25"/>
        <v>0</v>
      </c>
      <c r="L70" s="6">
        <f t="shared" si="25"/>
        <v>0</v>
      </c>
      <c r="M70" s="6" t="e">
        <f t="shared" si="15"/>
        <v>#N/A</v>
      </c>
      <c r="N70" s="6">
        <f t="shared" si="23"/>
        <v>0</v>
      </c>
      <c r="O70" s="6">
        <f t="shared" si="23"/>
        <v>0</v>
      </c>
      <c r="P70" s="6" t="str">
        <f t="shared" si="23"/>
        <v/>
      </c>
      <c r="Q70" s="6" t="str">
        <f t="shared" si="23"/>
        <v/>
      </c>
      <c r="R70" s="6" t="str">
        <f t="shared" si="23"/>
        <v/>
      </c>
      <c r="S70" s="6" t="str">
        <f t="shared" si="23"/>
        <v/>
      </c>
      <c r="T70" s="6" t="str">
        <f t="shared" si="23"/>
        <v/>
      </c>
      <c r="U70" s="6" t="e">
        <f t="shared" si="27"/>
        <v>#N/A</v>
      </c>
      <c r="V70" s="6">
        <f t="shared" si="23"/>
        <v>0</v>
      </c>
      <c r="W70" s="6">
        <f t="shared" si="23"/>
        <v>0</v>
      </c>
      <c r="X70" s="6">
        <f t="shared" si="23"/>
        <v>0</v>
      </c>
      <c r="Y70" s="6">
        <f t="shared" si="23"/>
        <v>0</v>
      </c>
      <c r="Z70" s="6">
        <f t="shared" si="23"/>
        <v>0</v>
      </c>
      <c r="AA70" s="6">
        <f t="shared" si="23"/>
        <v>0</v>
      </c>
      <c r="AB70" s="6">
        <f t="shared" si="23"/>
        <v>0</v>
      </c>
      <c r="AC70" s="6">
        <f t="shared" si="23"/>
        <v>0</v>
      </c>
      <c r="AD70" s="6">
        <f t="shared" si="23"/>
        <v>0</v>
      </c>
      <c r="AE70" s="6">
        <f t="shared" si="23"/>
        <v>0</v>
      </c>
      <c r="AF70" s="6">
        <f t="shared" si="23"/>
        <v>0</v>
      </c>
      <c r="AG70" s="6" t="e">
        <f t="shared" si="23"/>
        <v>#N/A</v>
      </c>
      <c r="AH70" s="6" t="str">
        <f t="shared" si="23"/>
        <v>EN</v>
      </c>
      <c r="AI70" s="6">
        <f t="shared" si="12"/>
        <v>0</v>
      </c>
      <c r="AJ70" s="6">
        <f>INDEX('Registration form'!H:H,A10,1)</f>
        <v>0</v>
      </c>
      <c r="AK70" s="7" t="str">
        <f t="shared" si="28"/>
        <v>P4</v>
      </c>
      <c r="AL70" s="6" t="str">
        <f t="shared" si="26"/>
        <v/>
      </c>
    </row>
    <row r="71" spans="2:38" ht="16.5" customHeight="1" x14ac:dyDescent="0.25">
      <c r="B71" s="6">
        <f t="shared" si="24"/>
        <v>0</v>
      </c>
      <c r="C71" s="6">
        <f t="shared" si="23"/>
        <v>0</v>
      </c>
      <c r="D71" s="6">
        <f t="shared" si="23"/>
        <v>0</v>
      </c>
      <c r="E71" s="6">
        <f t="shared" si="23"/>
        <v>0</v>
      </c>
      <c r="F71" s="6">
        <f t="shared" si="23"/>
        <v>0</v>
      </c>
      <c r="G71" s="6">
        <f t="shared" si="23"/>
        <v>0</v>
      </c>
      <c r="H71" s="6">
        <f t="shared" si="23"/>
        <v>0</v>
      </c>
      <c r="I71" s="6">
        <f t="shared" si="23"/>
        <v>0</v>
      </c>
      <c r="J71" s="6">
        <f t="shared" si="25"/>
        <v>0</v>
      </c>
      <c r="K71" s="6">
        <f t="shared" si="25"/>
        <v>0</v>
      </c>
      <c r="L71" s="6">
        <f t="shared" si="25"/>
        <v>0</v>
      </c>
      <c r="M71" s="6" t="e">
        <f t="shared" si="15"/>
        <v>#N/A</v>
      </c>
      <c r="N71" s="6">
        <f t="shared" si="23"/>
        <v>0</v>
      </c>
      <c r="O71" s="6">
        <f t="shared" si="23"/>
        <v>0</v>
      </c>
      <c r="P71" s="6" t="str">
        <f t="shared" si="23"/>
        <v/>
      </c>
      <c r="Q71" s="6" t="str">
        <f t="shared" si="23"/>
        <v/>
      </c>
      <c r="R71" s="6" t="str">
        <f t="shared" si="23"/>
        <v/>
      </c>
      <c r="S71" s="6" t="str">
        <f t="shared" si="23"/>
        <v/>
      </c>
      <c r="T71" s="6" t="str">
        <f t="shared" si="23"/>
        <v/>
      </c>
      <c r="U71" s="6" t="e">
        <f t="shared" si="27"/>
        <v>#N/A</v>
      </c>
      <c r="V71" s="6">
        <f t="shared" si="23"/>
        <v>0</v>
      </c>
      <c r="W71" s="6">
        <f t="shared" si="23"/>
        <v>0</v>
      </c>
      <c r="X71" s="6">
        <f t="shared" si="23"/>
        <v>0</v>
      </c>
      <c r="Y71" s="6">
        <f t="shared" si="23"/>
        <v>0</v>
      </c>
      <c r="Z71" s="6">
        <f t="shared" si="23"/>
        <v>0</v>
      </c>
      <c r="AA71" s="6">
        <f t="shared" si="23"/>
        <v>0</v>
      </c>
      <c r="AB71" s="6">
        <f t="shared" si="23"/>
        <v>0</v>
      </c>
      <c r="AC71" s="6">
        <f t="shared" si="23"/>
        <v>0</v>
      </c>
      <c r="AD71" s="6">
        <f t="shared" si="23"/>
        <v>0</v>
      </c>
      <c r="AE71" s="6">
        <f t="shared" si="23"/>
        <v>0</v>
      </c>
      <c r="AF71" s="6">
        <f t="shared" si="23"/>
        <v>0</v>
      </c>
      <c r="AG71" s="6" t="e">
        <f t="shared" si="23"/>
        <v>#N/A</v>
      </c>
      <c r="AH71" s="6" t="str">
        <f t="shared" si="23"/>
        <v>EN</v>
      </c>
      <c r="AI71" s="6">
        <f t="shared" si="12"/>
        <v>0</v>
      </c>
      <c r="AJ71" s="6">
        <f>INDEX('Registration form'!H:H,A11,1)</f>
        <v>0</v>
      </c>
      <c r="AK71" s="7" t="str">
        <f t="shared" si="28"/>
        <v>P4</v>
      </c>
      <c r="AL71" s="6" t="str">
        <f t="shared" si="26"/>
        <v/>
      </c>
    </row>
    <row r="72" spans="2:38" ht="16.5" customHeight="1" x14ac:dyDescent="0.25">
      <c r="B72" s="6">
        <f t="shared" si="24"/>
        <v>0</v>
      </c>
      <c r="C72" s="6">
        <f t="shared" si="23"/>
        <v>0</v>
      </c>
      <c r="D72" s="6">
        <f t="shared" si="23"/>
        <v>0</v>
      </c>
      <c r="E72" s="6">
        <f t="shared" si="23"/>
        <v>0</v>
      </c>
      <c r="F72" s="6">
        <f t="shared" ref="F72:X81" si="29">F$62</f>
        <v>0</v>
      </c>
      <c r="G72" s="6">
        <f t="shared" si="29"/>
        <v>0</v>
      </c>
      <c r="H72" s="6">
        <f t="shared" si="29"/>
        <v>0</v>
      </c>
      <c r="I72" s="6">
        <f t="shared" si="29"/>
        <v>0</v>
      </c>
      <c r="J72" s="6">
        <f t="shared" si="29"/>
        <v>0</v>
      </c>
      <c r="K72" s="6">
        <f t="shared" si="29"/>
        <v>0</v>
      </c>
      <c r="L72" s="6">
        <f t="shared" si="29"/>
        <v>0</v>
      </c>
      <c r="M72" s="6" t="e">
        <f t="shared" si="15"/>
        <v>#N/A</v>
      </c>
      <c r="N72" s="6">
        <f t="shared" si="29"/>
        <v>0</v>
      </c>
      <c r="O72" s="6">
        <f t="shared" si="29"/>
        <v>0</v>
      </c>
      <c r="P72" s="6" t="str">
        <f t="shared" si="29"/>
        <v/>
      </c>
      <c r="Q72" s="6" t="str">
        <f t="shared" si="29"/>
        <v/>
      </c>
      <c r="R72" s="6" t="str">
        <f t="shared" si="29"/>
        <v/>
      </c>
      <c r="S72" s="6" t="str">
        <f t="shared" si="29"/>
        <v/>
      </c>
      <c r="T72" s="6" t="str">
        <f t="shared" si="29"/>
        <v/>
      </c>
      <c r="U72" s="6" t="e">
        <f t="shared" si="27"/>
        <v>#N/A</v>
      </c>
      <c r="V72" s="6">
        <f t="shared" si="29"/>
        <v>0</v>
      </c>
      <c r="W72" s="6">
        <f t="shared" si="29"/>
        <v>0</v>
      </c>
      <c r="X72" s="6">
        <f t="shared" si="29"/>
        <v>0</v>
      </c>
      <c r="Y72" s="6">
        <f t="shared" ref="Y72:AH81" si="30">Y$62</f>
        <v>0</v>
      </c>
      <c r="Z72" s="6">
        <f t="shared" si="30"/>
        <v>0</v>
      </c>
      <c r="AA72" s="6">
        <f t="shared" si="30"/>
        <v>0</v>
      </c>
      <c r="AB72" s="6">
        <f t="shared" si="30"/>
        <v>0</v>
      </c>
      <c r="AC72" s="6">
        <f t="shared" si="30"/>
        <v>0</v>
      </c>
      <c r="AD72" s="6">
        <f t="shared" si="30"/>
        <v>0</v>
      </c>
      <c r="AE72" s="6">
        <f t="shared" si="30"/>
        <v>0</v>
      </c>
      <c r="AF72" s="6">
        <f t="shared" si="30"/>
        <v>0</v>
      </c>
      <c r="AG72" s="6" t="e">
        <f t="shared" si="30"/>
        <v>#N/A</v>
      </c>
      <c r="AH72" s="6" t="str">
        <f t="shared" si="30"/>
        <v>EN</v>
      </c>
      <c r="AI72" s="6">
        <f t="shared" si="12"/>
        <v>0</v>
      </c>
      <c r="AJ72" s="6">
        <f>INDEX('Registration form'!H:H,A12,1)</f>
        <v>0</v>
      </c>
      <c r="AK72" s="7" t="str">
        <f t="shared" si="28"/>
        <v>P4</v>
      </c>
      <c r="AL72" s="6" t="str">
        <f t="shared" si="26"/>
        <v/>
      </c>
    </row>
    <row r="73" spans="2:38" ht="16.5" customHeight="1" x14ac:dyDescent="0.25">
      <c r="B73" s="6">
        <f t="shared" si="24"/>
        <v>0</v>
      </c>
      <c r="C73" s="6">
        <f t="shared" si="24"/>
        <v>0</v>
      </c>
      <c r="D73" s="6">
        <f t="shared" si="24"/>
        <v>0</v>
      </c>
      <c r="E73" s="6">
        <f t="shared" si="24"/>
        <v>0</v>
      </c>
      <c r="F73" s="6">
        <f t="shared" si="24"/>
        <v>0</v>
      </c>
      <c r="G73" s="6">
        <f t="shared" si="24"/>
        <v>0</v>
      </c>
      <c r="H73" s="6">
        <f t="shared" si="24"/>
        <v>0</v>
      </c>
      <c r="I73" s="6">
        <f t="shared" si="24"/>
        <v>0</v>
      </c>
      <c r="J73" s="6">
        <f t="shared" si="24"/>
        <v>0</v>
      </c>
      <c r="K73" s="6">
        <f t="shared" si="24"/>
        <v>0</v>
      </c>
      <c r="L73" s="6">
        <f t="shared" si="24"/>
        <v>0</v>
      </c>
      <c r="M73" s="6" t="e">
        <f t="shared" si="15"/>
        <v>#N/A</v>
      </c>
      <c r="N73" s="6">
        <f t="shared" si="24"/>
        <v>0</v>
      </c>
      <c r="O73" s="6">
        <f t="shared" si="24"/>
        <v>0</v>
      </c>
      <c r="P73" s="6" t="str">
        <f t="shared" si="24"/>
        <v/>
      </c>
      <c r="Q73" s="6" t="str">
        <f t="shared" si="24"/>
        <v/>
      </c>
      <c r="R73" s="6" t="str">
        <f t="shared" si="24"/>
        <v/>
      </c>
      <c r="S73" s="6" t="str">
        <f t="shared" si="24"/>
        <v/>
      </c>
      <c r="T73" s="6" t="str">
        <f t="shared" si="24"/>
        <v/>
      </c>
      <c r="U73" s="6" t="e">
        <f t="shared" si="27"/>
        <v>#N/A</v>
      </c>
      <c r="V73" s="6">
        <f t="shared" si="29"/>
        <v>0</v>
      </c>
      <c r="W73" s="6">
        <f t="shared" si="29"/>
        <v>0</v>
      </c>
      <c r="X73" s="6">
        <f t="shared" si="29"/>
        <v>0</v>
      </c>
      <c r="Y73" s="6">
        <f t="shared" si="30"/>
        <v>0</v>
      </c>
      <c r="Z73" s="6">
        <f t="shared" si="30"/>
        <v>0</v>
      </c>
      <c r="AA73" s="6">
        <f t="shared" si="30"/>
        <v>0</v>
      </c>
      <c r="AB73" s="6">
        <f t="shared" si="30"/>
        <v>0</v>
      </c>
      <c r="AC73" s="6">
        <f t="shared" si="30"/>
        <v>0</v>
      </c>
      <c r="AD73" s="6">
        <f t="shared" si="30"/>
        <v>0</v>
      </c>
      <c r="AE73" s="6">
        <f t="shared" si="30"/>
        <v>0</v>
      </c>
      <c r="AF73" s="6">
        <f t="shared" si="30"/>
        <v>0</v>
      </c>
      <c r="AG73" s="6" t="e">
        <f t="shared" si="30"/>
        <v>#N/A</v>
      </c>
      <c r="AH73" s="6" t="str">
        <f t="shared" si="30"/>
        <v>EN</v>
      </c>
      <c r="AI73" s="6">
        <f t="shared" si="12"/>
        <v>0</v>
      </c>
      <c r="AJ73" s="6">
        <f>INDEX('Registration form'!H:H,A13,1)</f>
        <v>0</v>
      </c>
      <c r="AK73" s="7" t="str">
        <f t="shared" si="28"/>
        <v>P4</v>
      </c>
      <c r="AL73" s="6" t="str">
        <f t="shared" si="26"/>
        <v/>
      </c>
    </row>
    <row r="74" spans="2:38" ht="16.5" customHeight="1" x14ac:dyDescent="0.25">
      <c r="B74" s="6">
        <f t="shared" si="24"/>
        <v>0</v>
      </c>
      <c r="C74" s="6">
        <f t="shared" si="24"/>
        <v>0</v>
      </c>
      <c r="D74" s="6">
        <f t="shared" si="24"/>
        <v>0</v>
      </c>
      <c r="E74" s="6">
        <f t="shared" si="24"/>
        <v>0</v>
      </c>
      <c r="F74" s="6">
        <f t="shared" si="24"/>
        <v>0</v>
      </c>
      <c r="G74" s="6">
        <f t="shared" si="24"/>
        <v>0</v>
      </c>
      <c r="H74" s="6">
        <f t="shared" si="24"/>
        <v>0</v>
      </c>
      <c r="I74" s="6">
        <f t="shared" si="24"/>
        <v>0</v>
      </c>
      <c r="J74" s="6">
        <f t="shared" si="24"/>
        <v>0</v>
      </c>
      <c r="K74" s="6">
        <f t="shared" si="24"/>
        <v>0</v>
      </c>
      <c r="L74" s="6">
        <f t="shared" si="24"/>
        <v>0</v>
      </c>
      <c r="M74" s="6" t="e">
        <f t="shared" si="15"/>
        <v>#N/A</v>
      </c>
      <c r="N74" s="6">
        <f t="shared" si="24"/>
        <v>0</v>
      </c>
      <c r="O74" s="6">
        <f t="shared" si="24"/>
        <v>0</v>
      </c>
      <c r="P74" s="6" t="str">
        <f t="shared" si="24"/>
        <v/>
      </c>
      <c r="Q74" s="6" t="str">
        <f t="shared" si="24"/>
        <v/>
      </c>
      <c r="R74" s="6" t="str">
        <f t="shared" si="24"/>
        <v/>
      </c>
      <c r="S74" s="6" t="str">
        <f t="shared" si="24"/>
        <v/>
      </c>
      <c r="T74" s="6" t="str">
        <f t="shared" si="24"/>
        <v/>
      </c>
      <c r="U74" s="6" t="e">
        <f t="shared" si="27"/>
        <v>#N/A</v>
      </c>
      <c r="V74" s="6">
        <f t="shared" si="29"/>
        <v>0</v>
      </c>
      <c r="W74" s="6">
        <f t="shared" si="29"/>
        <v>0</v>
      </c>
      <c r="X74" s="6">
        <f t="shared" si="29"/>
        <v>0</v>
      </c>
      <c r="Y74" s="6">
        <f t="shared" si="30"/>
        <v>0</v>
      </c>
      <c r="Z74" s="6">
        <f t="shared" si="30"/>
        <v>0</v>
      </c>
      <c r="AA74" s="6">
        <f t="shared" si="30"/>
        <v>0</v>
      </c>
      <c r="AB74" s="6">
        <f t="shared" si="30"/>
        <v>0</v>
      </c>
      <c r="AC74" s="6">
        <f t="shared" si="30"/>
        <v>0</v>
      </c>
      <c r="AD74" s="6">
        <f t="shared" si="30"/>
        <v>0</v>
      </c>
      <c r="AE74" s="6">
        <f t="shared" si="30"/>
        <v>0</v>
      </c>
      <c r="AF74" s="6">
        <f t="shared" si="30"/>
        <v>0</v>
      </c>
      <c r="AG74" s="6" t="e">
        <f t="shared" si="30"/>
        <v>#N/A</v>
      </c>
      <c r="AH74" s="6" t="str">
        <f t="shared" si="30"/>
        <v>EN</v>
      </c>
      <c r="AI74" s="6">
        <f t="shared" si="12"/>
        <v>0</v>
      </c>
      <c r="AJ74" s="6">
        <f>INDEX('Registration form'!H:H,A14,1)</f>
        <v>0</v>
      </c>
      <c r="AK74" s="7" t="str">
        <f t="shared" si="28"/>
        <v>P4</v>
      </c>
      <c r="AL74" s="6" t="str">
        <f t="shared" si="26"/>
        <v/>
      </c>
    </row>
    <row r="75" spans="2:38" ht="16.5" customHeight="1" x14ac:dyDescent="0.25">
      <c r="B75" s="6">
        <f t="shared" si="24"/>
        <v>0</v>
      </c>
      <c r="C75" s="6">
        <f t="shared" si="24"/>
        <v>0</v>
      </c>
      <c r="D75" s="6">
        <f t="shared" si="24"/>
        <v>0</v>
      </c>
      <c r="E75" s="6">
        <f t="shared" si="24"/>
        <v>0</v>
      </c>
      <c r="F75" s="6">
        <f t="shared" si="24"/>
        <v>0</v>
      </c>
      <c r="G75" s="6">
        <f t="shared" si="24"/>
        <v>0</v>
      </c>
      <c r="H75" s="6">
        <f t="shared" si="24"/>
        <v>0</v>
      </c>
      <c r="I75" s="6">
        <f t="shared" si="24"/>
        <v>0</v>
      </c>
      <c r="J75" s="6">
        <f t="shared" si="24"/>
        <v>0</v>
      </c>
      <c r="K75" s="6">
        <f t="shared" si="24"/>
        <v>0</v>
      </c>
      <c r="L75" s="6">
        <f t="shared" si="24"/>
        <v>0</v>
      </c>
      <c r="M75" s="6" t="e">
        <f t="shared" si="15"/>
        <v>#N/A</v>
      </c>
      <c r="N75" s="6">
        <f t="shared" si="24"/>
        <v>0</v>
      </c>
      <c r="O75" s="6">
        <f t="shared" si="24"/>
        <v>0</v>
      </c>
      <c r="P75" s="6" t="str">
        <f t="shared" si="24"/>
        <v/>
      </c>
      <c r="Q75" s="6" t="str">
        <f t="shared" si="24"/>
        <v/>
      </c>
      <c r="R75" s="6" t="str">
        <f t="shared" si="24"/>
        <v/>
      </c>
      <c r="S75" s="6" t="str">
        <f t="shared" si="24"/>
        <v/>
      </c>
      <c r="T75" s="6" t="str">
        <f t="shared" si="24"/>
        <v/>
      </c>
      <c r="U75" s="6" t="e">
        <f t="shared" si="27"/>
        <v>#N/A</v>
      </c>
      <c r="V75" s="6">
        <f t="shared" si="29"/>
        <v>0</v>
      </c>
      <c r="W75" s="6">
        <f t="shared" si="29"/>
        <v>0</v>
      </c>
      <c r="X75" s="6">
        <f t="shared" si="29"/>
        <v>0</v>
      </c>
      <c r="Y75" s="6">
        <f t="shared" si="30"/>
        <v>0</v>
      </c>
      <c r="Z75" s="6">
        <f t="shared" si="30"/>
        <v>0</v>
      </c>
      <c r="AA75" s="6">
        <f t="shared" si="30"/>
        <v>0</v>
      </c>
      <c r="AB75" s="6">
        <f t="shared" si="30"/>
        <v>0</v>
      </c>
      <c r="AC75" s="6">
        <f t="shared" si="30"/>
        <v>0</v>
      </c>
      <c r="AD75" s="6">
        <f t="shared" si="30"/>
        <v>0</v>
      </c>
      <c r="AE75" s="6">
        <f t="shared" si="30"/>
        <v>0</v>
      </c>
      <c r="AF75" s="6">
        <f t="shared" si="30"/>
        <v>0</v>
      </c>
      <c r="AG75" s="6" t="e">
        <f t="shared" si="30"/>
        <v>#N/A</v>
      </c>
      <c r="AH75" s="6" t="str">
        <f t="shared" si="30"/>
        <v>EN</v>
      </c>
      <c r="AI75" s="6">
        <f t="shared" si="12"/>
        <v>0</v>
      </c>
      <c r="AJ75" s="6">
        <f>INDEX('Registration form'!H:H,A15,1)</f>
        <v>0</v>
      </c>
      <c r="AK75" s="7" t="str">
        <f t="shared" si="28"/>
        <v>P4</v>
      </c>
      <c r="AL75" s="6" t="str">
        <f t="shared" si="26"/>
        <v/>
      </c>
    </row>
    <row r="76" spans="2:38" ht="16.5" customHeight="1" x14ac:dyDescent="0.25">
      <c r="B76" s="6">
        <f t="shared" si="24"/>
        <v>0</v>
      </c>
      <c r="C76" s="6">
        <f t="shared" si="24"/>
        <v>0</v>
      </c>
      <c r="D76" s="6">
        <f t="shared" si="24"/>
        <v>0</v>
      </c>
      <c r="E76" s="6">
        <f t="shared" si="24"/>
        <v>0</v>
      </c>
      <c r="F76" s="6">
        <f t="shared" si="24"/>
        <v>0</v>
      </c>
      <c r="G76" s="6">
        <f t="shared" si="24"/>
        <v>0</v>
      </c>
      <c r="H76" s="6">
        <f t="shared" si="24"/>
        <v>0</v>
      </c>
      <c r="I76" s="6">
        <f t="shared" si="24"/>
        <v>0</v>
      </c>
      <c r="J76" s="6">
        <f t="shared" si="24"/>
        <v>0</v>
      </c>
      <c r="K76" s="6">
        <f t="shared" si="24"/>
        <v>0</v>
      </c>
      <c r="L76" s="6">
        <f t="shared" si="24"/>
        <v>0</v>
      </c>
      <c r="M76" s="6" t="e">
        <f t="shared" si="15"/>
        <v>#N/A</v>
      </c>
      <c r="N76" s="6">
        <f t="shared" si="24"/>
        <v>0</v>
      </c>
      <c r="O76" s="6">
        <f t="shared" si="24"/>
        <v>0</v>
      </c>
      <c r="P76" s="6" t="str">
        <f t="shared" si="24"/>
        <v/>
      </c>
      <c r="Q76" s="6" t="str">
        <f t="shared" si="24"/>
        <v/>
      </c>
      <c r="R76" s="6" t="str">
        <f t="shared" si="24"/>
        <v/>
      </c>
      <c r="S76" s="6" t="str">
        <f t="shared" si="24"/>
        <v/>
      </c>
      <c r="T76" s="6" t="str">
        <f t="shared" si="24"/>
        <v/>
      </c>
      <c r="U76" s="6" t="e">
        <f t="shared" si="27"/>
        <v>#N/A</v>
      </c>
      <c r="V76" s="6">
        <f t="shared" si="29"/>
        <v>0</v>
      </c>
      <c r="W76" s="6">
        <f t="shared" si="29"/>
        <v>0</v>
      </c>
      <c r="X76" s="6">
        <f t="shared" si="29"/>
        <v>0</v>
      </c>
      <c r="Y76" s="6">
        <f t="shared" si="30"/>
        <v>0</v>
      </c>
      <c r="Z76" s="6">
        <f t="shared" si="30"/>
        <v>0</v>
      </c>
      <c r="AA76" s="6">
        <f t="shared" si="30"/>
        <v>0</v>
      </c>
      <c r="AB76" s="6">
        <f t="shared" si="30"/>
        <v>0</v>
      </c>
      <c r="AC76" s="6">
        <f t="shared" si="30"/>
        <v>0</v>
      </c>
      <c r="AD76" s="6">
        <f t="shared" si="30"/>
        <v>0</v>
      </c>
      <c r="AE76" s="6">
        <f t="shared" si="30"/>
        <v>0</v>
      </c>
      <c r="AF76" s="6">
        <f t="shared" si="30"/>
        <v>0</v>
      </c>
      <c r="AG76" s="6" t="e">
        <f t="shared" si="30"/>
        <v>#N/A</v>
      </c>
      <c r="AH76" s="6" t="str">
        <f t="shared" si="30"/>
        <v>EN</v>
      </c>
      <c r="AI76" s="6">
        <f t="shared" si="12"/>
        <v>0</v>
      </c>
      <c r="AJ76" s="6">
        <f>INDEX('Registration form'!H:H,A16,1)</f>
        <v>0</v>
      </c>
      <c r="AK76" s="7" t="str">
        <f t="shared" si="28"/>
        <v>P4</v>
      </c>
      <c r="AL76" s="6" t="str">
        <f t="shared" si="26"/>
        <v/>
      </c>
    </row>
    <row r="77" spans="2:38" ht="16.5" customHeight="1" x14ac:dyDescent="0.25">
      <c r="B77" s="6">
        <f t="shared" si="24"/>
        <v>0</v>
      </c>
      <c r="C77" s="6">
        <f t="shared" si="24"/>
        <v>0</v>
      </c>
      <c r="D77" s="6">
        <f t="shared" si="24"/>
        <v>0</v>
      </c>
      <c r="E77" s="6">
        <f t="shared" si="24"/>
        <v>0</v>
      </c>
      <c r="F77" s="6">
        <f t="shared" si="24"/>
        <v>0</v>
      </c>
      <c r="G77" s="6">
        <f t="shared" si="24"/>
        <v>0</v>
      </c>
      <c r="H77" s="6">
        <f t="shared" si="24"/>
        <v>0</v>
      </c>
      <c r="I77" s="6">
        <f t="shared" si="24"/>
        <v>0</v>
      </c>
      <c r="J77" s="6">
        <f t="shared" si="24"/>
        <v>0</v>
      </c>
      <c r="K77" s="6">
        <f t="shared" si="24"/>
        <v>0</v>
      </c>
      <c r="L77" s="6">
        <f t="shared" si="24"/>
        <v>0</v>
      </c>
      <c r="M77" s="6" t="e">
        <f t="shared" si="15"/>
        <v>#N/A</v>
      </c>
      <c r="N77" s="6">
        <f t="shared" si="24"/>
        <v>0</v>
      </c>
      <c r="O77" s="6">
        <f t="shared" si="24"/>
        <v>0</v>
      </c>
      <c r="P77" s="6" t="str">
        <f t="shared" si="24"/>
        <v/>
      </c>
      <c r="Q77" s="6" t="str">
        <f t="shared" si="24"/>
        <v/>
      </c>
      <c r="R77" s="6" t="str">
        <f t="shared" si="24"/>
        <v/>
      </c>
      <c r="S77" s="6" t="str">
        <f t="shared" si="24"/>
        <v/>
      </c>
      <c r="T77" s="6" t="str">
        <f t="shared" si="24"/>
        <v/>
      </c>
      <c r="U77" s="6" t="e">
        <f t="shared" si="27"/>
        <v>#N/A</v>
      </c>
      <c r="V77" s="6">
        <f t="shared" si="29"/>
        <v>0</v>
      </c>
      <c r="W77" s="6">
        <f t="shared" si="29"/>
        <v>0</v>
      </c>
      <c r="X77" s="6">
        <f t="shared" si="29"/>
        <v>0</v>
      </c>
      <c r="Y77" s="6">
        <f t="shared" si="30"/>
        <v>0</v>
      </c>
      <c r="Z77" s="6">
        <f t="shared" si="30"/>
        <v>0</v>
      </c>
      <c r="AA77" s="6">
        <f t="shared" si="30"/>
        <v>0</v>
      </c>
      <c r="AB77" s="6">
        <f t="shared" si="30"/>
        <v>0</v>
      </c>
      <c r="AC77" s="6">
        <f t="shared" si="30"/>
        <v>0</v>
      </c>
      <c r="AD77" s="6">
        <f t="shared" si="30"/>
        <v>0</v>
      </c>
      <c r="AE77" s="6">
        <f t="shared" si="30"/>
        <v>0</v>
      </c>
      <c r="AF77" s="6">
        <f t="shared" si="30"/>
        <v>0</v>
      </c>
      <c r="AG77" s="6" t="e">
        <f t="shared" si="30"/>
        <v>#N/A</v>
      </c>
      <c r="AH77" s="6" t="str">
        <f t="shared" si="30"/>
        <v>EN</v>
      </c>
      <c r="AI77" s="6">
        <f t="shared" si="12"/>
        <v>0</v>
      </c>
      <c r="AJ77" s="6">
        <f>INDEX('Registration form'!H:H,A17,1)</f>
        <v>0</v>
      </c>
      <c r="AK77" s="7" t="str">
        <f t="shared" si="28"/>
        <v>P4</v>
      </c>
      <c r="AL77" s="6" t="str">
        <f t="shared" si="26"/>
        <v/>
      </c>
    </row>
    <row r="78" spans="2:38" ht="16.5" customHeight="1" x14ac:dyDescent="0.25">
      <c r="B78" s="6">
        <f t="shared" si="24"/>
        <v>0</v>
      </c>
      <c r="C78" s="6">
        <f t="shared" si="24"/>
        <v>0</v>
      </c>
      <c r="D78" s="6">
        <f t="shared" si="24"/>
        <v>0</v>
      </c>
      <c r="E78" s="6">
        <f t="shared" si="24"/>
        <v>0</v>
      </c>
      <c r="F78" s="6">
        <f t="shared" si="24"/>
        <v>0</v>
      </c>
      <c r="G78" s="6">
        <f t="shared" si="24"/>
        <v>0</v>
      </c>
      <c r="H78" s="6">
        <f t="shared" si="24"/>
        <v>0</v>
      </c>
      <c r="I78" s="6">
        <f t="shared" si="24"/>
        <v>0</v>
      </c>
      <c r="J78" s="6">
        <f t="shared" si="24"/>
        <v>0</v>
      </c>
      <c r="K78" s="6">
        <f t="shared" si="24"/>
        <v>0</v>
      </c>
      <c r="L78" s="6">
        <f t="shared" si="24"/>
        <v>0</v>
      </c>
      <c r="M78" s="6" t="e">
        <f t="shared" si="15"/>
        <v>#N/A</v>
      </c>
      <c r="N78" s="6">
        <f t="shared" si="24"/>
        <v>0</v>
      </c>
      <c r="O78" s="6">
        <f t="shared" si="24"/>
        <v>0</v>
      </c>
      <c r="P78" s="6" t="str">
        <f t="shared" si="24"/>
        <v/>
      </c>
      <c r="Q78" s="6" t="str">
        <f t="shared" si="24"/>
        <v/>
      </c>
      <c r="R78" s="6" t="str">
        <f t="shared" si="24"/>
        <v/>
      </c>
      <c r="S78" s="6" t="str">
        <f t="shared" si="24"/>
        <v/>
      </c>
      <c r="T78" s="6" t="str">
        <f t="shared" si="24"/>
        <v/>
      </c>
      <c r="U78" s="6" t="e">
        <f t="shared" si="27"/>
        <v>#N/A</v>
      </c>
      <c r="V78" s="6">
        <f t="shared" si="29"/>
        <v>0</v>
      </c>
      <c r="W78" s="6">
        <f t="shared" si="29"/>
        <v>0</v>
      </c>
      <c r="X78" s="6">
        <f t="shared" si="29"/>
        <v>0</v>
      </c>
      <c r="Y78" s="6">
        <f t="shared" si="30"/>
        <v>0</v>
      </c>
      <c r="Z78" s="6">
        <f t="shared" si="30"/>
        <v>0</v>
      </c>
      <c r="AA78" s="6">
        <f t="shared" si="30"/>
        <v>0</v>
      </c>
      <c r="AB78" s="6">
        <f t="shared" si="30"/>
        <v>0</v>
      </c>
      <c r="AC78" s="6">
        <f t="shared" si="30"/>
        <v>0</v>
      </c>
      <c r="AD78" s="6">
        <f t="shared" si="30"/>
        <v>0</v>
      </c>
      <c r="AE78" s="6">
        <f t="shared" si="30"/>
        <v>0</v>
      </c>
      <c r="AF78" s="6">
        <f t="shared" si="30"/>
        <v>0</v>
      </c>
      <c r="AG78" s="6" t="e">
        <f t="shared" si="30"/>
        <v>#N/A</v>
      </c>
      <c r="AH78" s="6" t="str">
        <f t="shared" si="30"/>
        <v>EN</v>
      </c>
      <c r="AI78" s="6">
        <f t="shared" si="12"/>
        <v>0</v>
      </c>
      <c r="AJ78" s="6">
        <f>INDEX('Registration form'!H:H,A18,1)</f>
        <v>0</v>
      </c>
      <c r="AK78" s="7" t="str">
        <f t="shared" si="28"/>
        <v>P4</v>
      </c>
      <c r="AL78" s="6" t="str">
        <f t="shared" si="26"/>
        <v/>
      </c>
    </row>
    <row r="79" spans="2:38" ht="16.5" customHeight="1" x14ac:dyDescent="0.25">
      <c r="B79" s="6">
        <f t="shared" si="24"/>
        <v>0</v>
      </c>
      <c r="C79" s="6">
        <f t="shared" si="24"/>
        <v>0</v>
      </c>
      <c r="D79" s="6">
        <f t="shared" si="24"/>
        <v>0</v>
      </c>
      <c r="E79" s="6">
        <f t="shared" si="24"/>
        <v>0</v>
      </c>
      <c r="F79" s="6">
        <f t="shared" si="24"/>
        <v>0</v>
      </c>
      <c r="G79" s="6">
        <f t="shared" si="24"/>
        <v>0</v>
      </c>
      <c r="H79" s="6">
        <f t="shared" si="24"/>
        <v>0</v>
      </c>
      <c r="I79" s="6">
        <f t="shared" si="24"/>
        <v>0</v>
      </c>
      <c r="J79" s="6">
        <f t="shared" si="24"/>
        <v>0</v>
      </c>
      <c r="K79" s="6">
        <f t="shared" si="24"/>
        <v>0</v>
      </c>
      <c r="L79" s="6">
        <f t="shared" si="24"/>
        <v>0</v>
      </c>
      <c r="M79" s="6" t="e">
        <f t="shared" si="15"/>
        <v>#N/A</v>
      </c>
      <c r="N79" s="6">
        <f t="shared" si="24"/>
        <v>0</v>
      </c>
      <c r="O79" s="6">
        <f t="shared" si="24"/>
        <v>0</v>
      </c>
      <c r="P79" s="6" t="str">
        <f t="shared" si="24"/>
        <v/>
      </c>
      <c r="Q79" s="6" t="str">
        <f t="shared" si="24"/>
        <v/>
      </c>
      <c r="R79" s="6" t="str">
        <f t="shared" si="24"/>
        <v/>
      </c>
      <c r="S79" s="6" t="str">
        <f t="shared" si="24"/>
        <v/>
      </c>
      <c r="T79" s="6" t="str">
        <f t="shared" si="24"/>
        <v/>
      </c>
      <c r="U79" s="6" t="e">
        <f t="shared" si="27"/>
        <v>#N/A</v>
      </c>
      <c r="V79" s="6">
        <f t="shared" si="29"/>
        <v>0</v>
      </c>
      <c r="W79" s="6">
        <f t="shared" si="29"/>
        <v>0</v>
      </c>
      <c r="X79" s="6">
        <f t="shared" si="29"/>
        <v>0</v>
      </c>
      <c r="Y79" s="6">
        <f t="shared" si="30"/>
        <v>0</v>
      </c>
      <c r="Z79" s="6">
        <f t="shared" si="30"/>
        <v>0</v>
      </c>
      <c r="AA79" s="6">
        <f t="shared" si="30"/>
        <v>0</v>
      </c>
      <c r="AB79" s="6">
        <f t="shared" si="30"/>
        <v>0</v>
      </c>
      <c r="AC79" s="6">
        <f t="shared" si="30"/>
        <v>0</v>
      </c>
      <c r="AD79" s="6">
        <f t="shared" si="30"/>
        <v>0</v>
      </c>
      <c r="AE79" s="6">
        <f t="shared" si="30"/>
        <v>0</v>
      </c>
      <c r="AF79" s="6">
        <f t="shared" si="30"/>
        <v>0</v>
      </c>
      <c r="AG79" s="6" t="e">
        <f t="shared" si="30"/>
        <v>#N/A</v>
      </c>
      <c r="AH79" s="6" t="str">
        <f t="shared" si="30"/>
        <v>EN</v>
      </c>
      <c r="AI79" s="6">
        <f t="shared" si="12"/>
        <v>0</v>
      </c>
      <c r="AJ79" s="6">
        <f>INDEX('Registration form'!H:H,A19,1)</f>
        <v>0</v>
      </c>
      <c r="AK79" s="7" t="str">
        <f t="shared" si="28"/>
        <v>P4</v>
      </c>
      <c r="AL79" s="6" t="str">
        <f t="shared" si="26"/>
        <v/>
      </c>
    </row>
    <row r="80" spans="2:38" ht="16.5" customHeight="1" x14ac:dyDescent="0.25">
      <c r="B80" s="6">
        <f t="shared" si="24"/>
        <v>0</v>
      </c>
      <c r="C80" s="6">
        <f t="shared" si="24"/>
        <v>0</v>
      </c>
      <c r="D80" s="6">
        <f t="shared" si="24"/>
        <v>0</v>
      </c>
      <c r="E80" s="6">
        <f t="shared" si="24"/>
        <v>0</v>
      </c>
      <c r="F80" s="6">
        <f t="shared" si="24"/>
        <v>0</v>
      </c>
      <c r="G80" s="6">
        <f t="shared" si="24"/>
        <v>0</v>
      </c>
      <c r="H80" s="6">
        <f t="shared" si="24"/>
        <v>0</v>
      </c>
      <c r="I80" s="6">
        <f t="shared" si="24"/>
        <v>0</v>
      </c>
      <c r="J80" s="6">
        <f t="shared" si="24"/>
        <v>0</v>
      </c>
      <c r="K80" s="6">
        <f t="shared" si="24"/>
        <v>0</v>
      </c>
      <c r="L80" s="6">
        <f t="shared" si="24"/>
        <v>0</v>
      </c>
      <c r="M80" s="6" t="e">
        <f t="shared" si="15"/>
        <v>#N/A</v>
      </c>
      <c r="N80" s="6">
        <f t="shared" si="24"/>
        <v>0</v>
      </c>
      <c r="O80" s="6">
        <f t="shared" si="24"/>
        <v>0</v>
      </c>
      <c r="P80" s="6" t="str">
        <f t="shared" si="24"/>
        <v/>
      </c>
      <c r="Q80" s="6" t="str">
        <f t="shared" si="24"/>
        <v/>
      </c>
      <c r="R80" s="6" t="str">
        <f t="shared" si="24"/>
        <v/>
      </c>
      <c r="S80" s="6" t="str">
        <f t="shared" si="24"/>
        <v/>
      </c>
      <c r="T80" s="6" t="str">
        <f t="shared" si="24"/>
        <v/>
      </c>
      <c r="U80" s="6" t="e">
        <f t="shared" si="27"/>
        <v>#N/A</v>
      </c>
      <c r="V80" s="6">
        <f t="shared" si="29"/>
        <v>0</v>
      </c>
      <c r="W80" s="6">
        <f t="shared" si="29"/>
        <v>0</v>
      </c>
      <c r="X80" s="6">
        <f t="shared" si="29"/>
        <v>0</v>
      </c>
      <c r="Y80" s="6">
        <f t="shared" si="30"/>
        <v>0</v>
      </c>
      <c r="Z80" s="6">
        <f t="shared" si="30"/>
        <v>0</v>
      </c>
      <c r="AA80" s="6">
        <f t="shared" si="30"/>
        <v>0</v>
      </c>
      <c r="AB80" s="6">
        <f t="shared" si="30"/>
        <v>0</v>
      </c>
      <c r="AC80" s="6">
        <f t="shared" si="30"/>
        <v>0</v>
      </c>
      <c r="AD80" s="6">
        <f t="shared" si="30"/>
        <v>0</v>
      </c>
      <c r="AE80" s="6">
        <f t="shared" si="30"/>
        <v>0</v>
      </c>
      <c r="AF80" s="6">
        <f t="shared" si="30"/>
        <v>0</v>
      </c>
      <c r="AG80" s="6" t="e">
        <f t="shared" si="30"/>
        <v>#N/A</v>
      </c>
      <c r="AH80" s="6" t="str">
        <f t="shared" si="30"/>
        <v>EN</v>
      </c>
      <c r="AI80" s="6">
        <f t="shared" si="12"/>
        <v>0</v>
      </c>
      <c r="AJ80" s="6">
        <f>INDEX('Registration form'!H:H,A20,1)</f>
        <v>0</v>
      </c>
      <c r="AK80" s="7" t="str">
        <f t="shared" si="28"/>
        <v>P4</v>
      </c>
      <c r="AL80" s="6" t="str">
        <f t="shared" si="26"/>
        <v/>
      </c>
    </row>
    <row r="81" spans="1:38" ht="16.5" customHeight="1" x14ac:dyDescent="0.25">
      <c r="B81" s="6">
        <f t="shared" si="24"/>
        <v>0</v>
      </c>
      <c r="C81" s="6">
        <f t="shared" si="24"/>
        <v>0</v>
      </c>
      <c r="D81" s="6">
        <f t="shared" si="24"/>
        <v>0</v>
      </c>
      <c r="E81" s="6">
        <f t="shared" si="24"/>
        <v>0</v>
      </c>
      <c r="F81" s="6">
        <f t="shared" si="24"/>
        <v>0</v>
      </c>
      <c r="G81" s="6">
        <f t="shared" si="24"/>
        <v>0</v>
      </c>
      <c r="H81" s="6">
        <f t="shared" si="24"/>
        <v>0</v>
      </c>
      <c r="I81" s="6">
        <f t="shared" si="24"/>
        <v>0</v>
      </c>
      <c r="J81" s="6">
        <f t="shared" si="24"/>
        <v>0</v>
      </c>
      <c r="K81" s="6">
        <f t="shared" si="24"/>
        <v>0</v>
      </c>
      <c r="L81" s="6">
        <f t="shared" si="24"/>
        <v>0</v>
      </c>
      <c r="M81" s="6" t="e">
        <f t="shared" si="15"/>
        <v>#N/A</v>
      </c>
      <c r="N81" s="6">
        <f t="shared" si="24"/>
        <v>0</v>
      </c>
      <c r="O81" s="6">
        <f t="shared" si="24"/>
        <v>0</v>
      </c>
      <c r="P81" s="6" t="str">
        <f t="shared" si="24"/>
        <v/>
      </c>
      <c r="Q81" s="6" t="str">
        <f t="shared" si="24"/>
        <v/>
      </c>
      <c r="R81" s="6" t="str">
        <f t="shared" si="24"/>
        <v/>
      </c>
      <c r="S81" s="6" t="str">
        <f t="shared" si="24"/>
        <v/>
      </c>
      <c r="T81" s="6" t="str">
        <f t="shared" si="24"/>
        <v/>
      </c>
      <c r="U81" s="6" t="e">
        <f t="shared" si="27"/>
        <v>#N/A</v>
      </c>
      <c r="V81" s="6">
        <f t="shared" si="29"/>
        <v>0</v>
      </c>
      <c r="W81" s="6">
        <f t="shared" si="29"/>
        <v>0</v>
      </c>
      <c r="X81" s="6">
        <f t="shared" si="29"/>
        <v>0</v>
      </c>
      <c r="Y81" s="6">
        <f t="shared" si="30"/>
        <v>0</v>
      </c>
      <c r="Z81" s="6">
        <f t="shared" si="30"/>
        <v>0</v>
      </c>
      <c r="AA81" s="6">
        <f t="shared" si="30"/>
        <v>0</v>
      </c>
      <c r="AB81" s="6">
        <f t="shared" si="30"/>
        <v>0</v>
      </c>
      <c r="AC81" s="6">
        <f t="shared" si="30"/>
        <v>0</v>
      </c>
      <c r="AD81" s="6">
        <f t="shared" si="30"/>
        <v>0</v>
      </c>
      <c r="AE81" s="6">
        <f t="shared" si="30"/>
        <v>0</v>
      </c>
      <c r="AF81" s="6">
        <f t="shared" si="30"/>
        <v>0</v>
      </c>
      <c r="AG81" s="6" t="e">
        <f t="shared" si="30"/>
        <v>#N/A</v>
      </c>
      <c r="AH81" s="6" t="str">
        <f t="shared" si="30"/>
        <v>EN</v>
      </c>
      <c r="AI81" s="6">
        <f t="shared" si="12"/>
        <v>0</v>
      </c>
      <c r="AJ81" s="6">
        <f>INDEX('Registration form'!H:H,A21,1)</f>
        <v>0</v>
      </c>
      <c r="AK81" s="7" t="str">
        <f t="shared" si="28"/>
        <v>P4</v>
      </c>
      <c r="AL81" s="6" t="str">
        <f t="shared" si="26"/>
        <v/>
      </c>
    </row>
    <row r="82" spans="1:38" ht="16.5" customHeight="1" x14ac:dyDescent="0.25">
      <c r="A82" s="9"/>
      <c r="B82" s="6">
        <f>INDEX('Registration form'!$I:$I,B$1,1)</f>
        <v>0</v>
      </c>
      <c r="C82" s="6">
        <f>INDEX('Registration form'!$I:$I,C$1,1)</f>
        <v>0</v>
      </c>
      <c r="D82" s="6">
        <f>INDEX('Registration form'!$I:$I,D$1,1)</f>
        <v>0</v>
      </c>
      <c r="E82" s="6">
        <f>INDEX('Registration form'!$I:$I,E$1,1)</f>
        <v>0</v>
      </c>
      <c r="F82" s="6">
        <f>INDEX('Registration form'!$I:$I,F$1,1)</f>
        <v>0</v>
      </c>
      <c r="G82" s="6">
        <f>INDEX('Registration form'!$I:$I,G$1,1)</f>
        <v>0</v>
      </c>
      <c r="H82" s="6">
        <f>INDEX('Registration form'!$I:$I,H$1,1)</f>
        <v>0</v>
      </c>
      <c r="I82" s="6">
        <f>INDEX('Registration form'!$I:$I,I$1,1)</f>
        <v>0</v>
      </c>
      <c r="J82" s="6">
        <f>INDEX('Registration form'!$I:$I,J$1,1)</f>
        <v>0</v>
      </c>
      <c r="K82" s="6">
        <f>INDEX('Registration form'!$I:$I,K$1,1)</f>
        <v>0</v>
      </c>
      <c r="L82" s="6">
        <f>INDEX('Registration form'!$I:$I,L$1,1)</f>
        <v>0</v>
      </c>
      <c r="M82" s="6" t="e">
        <f t="shared" si="15"/>
        <v>#N/A</v>
      </c>
      <c r="N82" s="6">
        <f>INDEX('Registration form'!$I:$I,N$1,1)</f>
        <v>0</v>
      </c>
      <c r="O82" s="6">
        <f>INDEX('Registration form'!$I:$I,O$1,1)</f>
        <v>0</v>
      </c>
      <c r="P82" s="6" t="str">
        <f>INDEX('Registration form'!$I:$I,P$1,1)</f>
        <v/>
      </c>
      <c r="Q82" s="6" t="str">
        <f>INDEX('Registration form'!$I:$I,Q$1,1)</f>
        <v/>
      </c>
      <c r="R82" s="6" t="str">
        <f>INDEX('Registration form'!$I:$I,R$1,1)</f>
        <v/>
      </c>
      <c r="S82" s="6" t="str">
        <f>INDEX('Registration form'!$I:$I,S$1,1)</f>
        <v/>
      </c>
      <c r="T82" s="6" t="str">
        <f>INDEX('Registration form'!$I:$I,T$1,1)</f>
        <v/>
      </c>
      <c r="U82" s="6" t="e">
        <f t="shared" si="27"/>
        <v>#N/A</v>
      </c>
      <c r="V82" s="6">
        <f>INDEX('Registration form'!$I:$I,V$1,1)</f>
        <v>0</v>
      </c>
      <c r="W82" s="6">
        <f>INDEX('Registration form'!$I:$I,W$1,1)</f>
        <v>0</v>
      </c>
      <c r="X82" s="6">
        <f>INDEX('Registration form'!$I:$I,X$1,1)</f>
        <v>0</v>
      </c>
      <c r="Y82" s="6">
        <f>INDEX('Registration form'!$I:$I,Y$1,1)</f>
        <v>0</v>
      </c>
      <c r="Z82" s="6">
        <f>INDEX('Registration form'!$I:$I,Z$1,1)</f>
        <v>0</v>
      </c>
      <c r="AA82" s="6">
        <f>INDEX('Registration form'!$I:$I,AA$1,1)</f>
        <v>0</v>
      </c>
      <c r="AB82" s="6">
        <f>INDEX('Registration form'!$I:$I,AB$1,1)</f>
        <v>0</v>
      </c>
      <c r="AC82" s="6">
        <f>INDEX('Registration form'!$I:$I,AC$1,1)</f>
        <v>0</v>
      </c>
      <c r="AD82" s="6">
        <f>INDEX('Registration form'!$I:$I,AD$1,1)</f>
        <v>0</v>
      </c>
      <c r="AE82" s="6">
        <f>INDEX('Registration form'!$I:$I,AE$1,1)</f>
        <v>0</v>
      </c>
      <c r="AF82" s="6">
        <f>INDEX('Registration form'!$I:$I,AF$1,1)</f>
        <v>0</v>
      </c>
      <c r="AG82" s="6" t="e">
        <f>INDEX('Registration form'!AC:AC,MATCH(INDEX('Registration form'!$I:$I,AG$1,1),'Registration form'!AB:AB,0),1)</f>
        <v>#N/A</v>
      </c>
      <c r="AH82" s="6" t="str">
        <f>INDEX(Lexique!A:A,MATCH(INDEX('Registration form'!$E:$E,AH$1,1),Lexique!F:F,0),1)</f>
        <v>EN</v>
      </c>
      <c r="AI82" s="6">
        <f t="shared" si="12"/>
        <v>0</v>
      </c>
      <c r="AJ82" s="6">
        <f>INDEX('Registration form'!I:I,A2,1)</f>
        <v>0</v>
      </c>
      <c r="AK82" s="7" t="s">
        <v>257</v>
      </c>
      <c r="AL82" s="6" t="str">
        <f t="shared" si="26"/>
        <v/>
      </c>
    </row>
    <row r="83" spans="1:38" ht="16.5" customHeight="1" x14ac:dyDescent="0.25">
      <c r="B83" s="6">
        <f>B$82</f>
        <v>0</v>
      </c>
      <c r="C83" s="6">
        <f t="shared" ref="C83:AH92" si="31">C$82</f>
        <v>0</v>
      </c>
      <c r="D83" s="6">
        <f t="shared" si="31"/>
        <v>0</v>
      </c>
      <c r="E83" s="6">
        <f t="shared" si="31"/>
        <v>0</v>
      </c>
      <c r="F83" s="6">
        <f t="shared" si="31"/>
        <v>0</v>
      </c>
      <c r="G83" s="6">
        <f t="shared" si="31"/>
        <v>0</v>
      </c>
      <c r="H83" s="6">
        <f t="shared" si="31"/>
        <v>0</v>
      </c>
      <c r="I83" s="6">
        <f t="shared" si="31"/>
        <v>0</v>
      </c>
      <c r="J83" s="6">
        <f t="shared" si="31"/>
        <v>0</v>
      </c>
      <c r="K83" s="6">
        <f t="shared" si="31"/>
        <v>0</v>
      </c>
      <c r="L83" s="6">
        <f t="shared" si="31"/>
        <v>0</v>
      </c>
      <c r="M83" s="6" t="e">
        <f t="shared" si="15"/>
        <v>#N/A</v>
      </c>
      <c r="N83" s="6">
        <f t="shared" si="31"/>
        <v>0</v>
      </c>
      <c r="O83" s="6">
        <f t="shared" si="31"/>
        <v>0</v>
      </c>
      <c r="P83" s="6" t="str">
        <f t="shared" si="31"/>
        <v/>
      </c>
      <c r="Q83" s="6" t="str">
        <f t="shared" si="31"/>
        <v/>
      </c>
      <c r="R83" s="6" t="str">
        <f t="shared" si="31"/>
        <v/>
      </c>
      <c r="S83" s="6" t="str">
        <f t="shared" si="31"/>
        <v/>
      </c>
      <c r="T83" s="6" t="str">
        <f t="shared" si="31"/>
        <v/>
      </c>
      <c r="U83" s="6" t="e">
        <f t="shared" si="27"/>
        <v>#N/A</v>
      </c>
      <c r="V83" s="6">
        <f t="shared" si="31"/>
        <v>0</v>
      </c>
      <c r="W83" s="6">
        <f t="shared" si="31"/>
        <v>0</v>
      </c>
      <c r="X83" s="6">
        <f t="shared" si="31"/>
        <v>0</v>
      </c>
      <c r="Y83" s="6">
        <f t="shared" si="31"/>
        <v>0</v>
      </c>
      <c r="Z83" s="6">
        <f t="shared" si="31"/>
        <v>0</v>
      </c>
      <c r="AA83" s="6">
        <f t="shared" si="31"/>
        <v>0</v>
      </c>
      <c r="AB83" s="6">
        <f t="shared" si="31"/>
        <v>0</v>
      </c>
      <c r="AC83" s="6">
        <f t="shared" si="31"/>
        <v>0</v>
      </c>
      <c r="AD83" s="6">
        <f t="shared" si="31"/>
        <v>0</v>
      </c>
      <c r="AE83" s="6">
        <f t="shared" si="31"/>
        <v>0</v>
      </c>
      <c r="AF83" s="6">
        <f t="shared" si="31"/>
        <v>0</v>
      </c>
      <c r="AG83" s="6" t="e">
        <f t="shared" si="31"/>
        <v>#N/A</v>
      </c>
      <c r="AH83" s="6" t="str">
        <f t="shared" si="31"/>
        <v>EN</v>
      </c>
      <c r="AI83" s="6">
        <f t="shared" si="12"/>
        <v>0</v>
      </c>
      <c r="AJ83" s="6">
        <f>INDEX('Registration form'!I:I,A3,1)</f>
        <v>0</v>
      </c>
      <c r="AK83" s="7" t="str">
        <f t="shared" si="28"/>
        <v>P5</v>
      </c>
      <c r="AL83" s="6" t="str">
        <f t="shared" si="26"/>
        <v/>
      </c>
    </row>
    <row r="84" spans="1:38" ht="16.5" customHeight="1" x14ac:dyDescent="0.25">
      <c r="B84" s="6">
        <f t="shared" ref="B84:T101" si="32">B$82</f>
        <v>0</v>
      </c>
      <c r="C84" s="6">
        <f t="shared" si="31"/>
        <v>0</v>
      </c>
      <c r="D84" s="6">
        <f t="shared" si="31"/>
        <v>0</v>
      </c>
      <c r="E84" s="6">
        <f t="shared" si="31"/>
        <v>0</v>
      </c>
      <c r="F84" s="6">
        <f t="shared" si="31"/>
        <v>0</v>
      </c>
      <c r="G84" s="6">
        <f t="shared" si="31"/>
        <v>0</v>
      </c>
      <c r="H84" s="6">
        <f t="shared" si="31"/>
        <v>0</v>
      </c>
      <c r="I84" s="6">
        <f t="shared" si="31"/>
        <v>0</v>
      </c>
      <c r="J84" s="6">
        <f t="shared" si="31"/>
        <v>0</v>
      </c>
      <c r="K84" s="6">
        <f t="shared" si="31"/>
        <v>0</v>
      </c>
      <c r="L84" s="6">
        <f t="shared" si="31"/>
        <v>0</v>
      </c>
      <c r="M84" s="6" t="e">
        <f t="shared" si="15"/>
        <v>#N/A</v>
      </c>
      <c r="N84" s="6">
        <f t="shared" si="31"/>
        <v>0</v>
      </c>
      <c r="O84" s="6">
        <f t="shared" si="31"/>
        <v>0</v>
      </c>
      <c r="P84" s="6" t="str">
        <f t="shared" si="31"/>
        <v/>
      </c>
      <c r="Q84" s="6" t="str">
        <f t="shared" si="31"/>
        <v/>
      </c>
      <c r="R84" s="6" t="str">
        <f t="shared" si="31"/>
        <v/>
      </c>
      <c r="S84" s="6" t="str">
        <f t="shared" si="31"/>
        <v/>
      </c>
      <c r="T84" s="6" t="str">
        <f t="shared" si="31"/>
        <v/>
      </c>
      <c r="U84" s="6" t="e">
        <f t="shared" si="27"/>
        <v>#N/A</v>
      </c>
      <c r="V84" s="6">
        <f t="shared" si="31"/>
        <v>0</v>
      </c>
      <c r="W84" s="6">
        <f t="shared" si="31"/>
        <v>0</v>
      </c>
      <c r="X84" s="6">
        <f t="shared" si="31"/>
        <v>0</v>
      </c>
      <c r="Y84" s="6">
        <f t="shared" si="31"/>
        <v>0</v>
      </c>
      <c r="Z84" s="6">
        <f t="shared" si="31"/>
        <v>0</v>
      </c>
      <c r="AA84" s="6">
        <f t="shared" si="31"/>
        <v>0</v>
      </c>
      <c r="AB84" s="6">
        <f t="shared" si="31"/>
        <v>0</v>
      </c>
      <c r="AC84" s="6">
        <f t="shared" si="31"/>
        <v>0</v>
      </c>
      <c r="AD84" s="6">
        <f t="shared" si="31"/>
        <v>0</v>
      </c>
      <c r="AE84" s="6">
        <f t="shared" si="31"/>
        <v>0</v>
      </c>
      <c r="AF84" s="6">
        <f t="shared" si="31"/>
        <v>0</v>
      </c>
      <c r="AG84" s="6" t="e">
        <f t="shared" si="31"/>
        <v>#N/A</v>
      </c>
      <c r="AH84" s="6" t="str">
        <f t="shared" si="31"/>
        <v>EN</v>
      </c>
      <c r="AI84" s="6">
        <f t="shared" si="12"/>
        <v>0</v>
      </c>
      <c r="AJ84" s="6">
        <f>INDEX('Registration form'!I:I,A4,1)</f>
        <v>0</v>
      </c>
      <c r="AK84" s="7" t="str">
        <f t="shared" si="28"/>
        <v>P5</v>
      </c>
      <c r="AL84" s="6" t="str">
        <f t="shared" si="26"/>
        <v/>
      </c>
    </row>
    <row r="85" spans="1:38" ht="16.5" customHeight="1" x14ac:dyDescent="0.25">
      <c r="B85" s="6">
        <f t="shared" si="32"/>
        <v>0</v>
      </c>
      <c r="C85" s="6">
        <f t="shared" si="31"/>
        <v>0</v>
      </c>
      <c r="D85" s="6">
        <f t="shared" si="31"/>
        <v>0</v>
      </c>
      <c r="E85" s="6">
        <f t="shared" si="31"/>
        <v>0</v>
      </c>
      <c r="F85" s="6">
        <f t="shared" si="31"/>
        <v>0</v>
      </c>
      <c r="G85" s="6">
        <f t="shared" si="31"/>
        <v>0</v>
      </c>
      <c r="H85" s="6">
        <f t="shared" si="31"/>
        <v>0</v>
      </c>
      <c r="I85" s="6">
        <f t="shared" si="31"/>
        <v>0</v>
      </c>
      <c r="J85" s="6">
        <f t="shared" si="31"/>
        <v>0</v>
      </c>
      <c r="K85" s="6">
        <f t="shared" si="31"/>
        <v>0</v>
      </c>
      <c r="L85" s="6">
        <f t="shared" si="31"/>
        <v>0</v>
      </c>
      <c r="M85" s="6" t="e">
        <f t="shared" si="15"/>
        <v>#N/A</v>
      </c>
      <c r="N85" s="6">
        <f t="shared" si="31"/>
        <v>0</v>
      </c>
      <c r="O85" s="6">
        <f t="shared" si="31"/>
        <v>0</v>
      </c>
      <c r="P85" s="6" t="str">
        <f t="shared" si="31"/>
        <v/>
      </c>
      <c r="Q85" s="6" t="str">
        <f t="shared" si="31"/>
        <v/>
      </c>
      <c r="R85" s="6" t="str">
        <f t="shared" si="31"/>
        <v/>
      </c>
      <c r="S85" s="6" t="str">
        <f t="shared" si="31"/>
        <v/>
      </c>
      <c r="T85" s="6" t="str">
        <f t="shared" si="31"/>
        <v/>
      </c>
      <c r="U85" s="6" t="e">
        <f t="shared" si="27"/>
        <v>#N/A</v>
      </c>
      <c r="V85" s="6">
        <f t="shared" si="31"/>
        <v>0</v>
      </c>
      <c r="W85" s="6">
        <f t="shared" si="31"/>
        <v>0</v>
      </c>
      <c r="X85" s="6">
        <f t="shared" si="31"/>
        <v>0</v>
      </c>
      <c r="Y85" s="6">
        <f t="shared" si="31"/>
        <v>0</v>
      </c>
      <c r="Z85" s="6">
        <f t="shared" si="31"/>
        <v>0</v>
      </c>
      <c r="AA85" s="6">
        <f t="shared" si="31"/>
        <v>0</v>
      </c>
      <c r="AB85" s="6">
        <f t="shared" si="31"/>
        <v>0</v>
      </c>
      <c r="AC85" s="6">
        <f t="shared" si="31"/>
        <v>0</v>
      </c>
      <c r="AD85" s="6">
        <f t="shared" si="31"/>
        <v>0</v>
      </c>
      <c r="AE85" s="6">
        <f t="shared" si="31"/>
        <v>0</v>
      </c>
      <c r="AF85" s="6">
        <f t="shared" si="31"/>
        <v>0</v>
      </c>
      <c r="AG85" s="6" t="e">
        <f t="shared" si="31"/>
        <v>#N/A</v>
      </c>
      <c r="AH85" s="6" t="str">
        <f t="shared" si="31"/>
        <v>EN</v>
      </c>
      <c r="AI85" s="6">
        <f t="shared" si="12"/>
        <v>0</v>
      </c>
      <c r="AJ85" s="6">
        <f>INDEX('Registration form'!I:I,A5,1)</f>
        <v>0</v>
      </c>
      <c r="AK85" s="7" t="str">
        <f t="shared" si="28"/>
        <v>P5</v>
      </c>
      <c r="AL85" s="6" t="str">
        <f t="shared" si="26"/>
        <v/>
      </c>
    </row>
    <row r="86" spans="1:38" ht="16.5" customHeight="1" x14ac:dyDescent="0.25">
      <c r="B86" s="6">
        <f t="shared" si="32"/>
        <v>0</v>
      </c>
      <c r="C86" s="6">
        <f t="shared" si="31"/>
        <v>0</v>
      </c>
      <c r="D86" s="6">
        <f t="shared" si="31"/>
        <v>0</v>
      </c>
      <c r="E86" s="6">
        <f t="shared" si="31"/>
        <v>0</v>
      </c>
      <c r="F86" s="6">
        <f t="shared" si="31"/>
        <v>0</v>
      </c>
      <c r="G86" s="6">
        <f t="shared" si="31"/>
        <v>0</v>
      </c>
      <c r="H86" s="6">
        <f t="shared" si="31"/>
        <v>0</v>
      </c>
      <c r="I86" s="6">
        <f t="shared" si="31"/>
        <v>0</v>
      </c>
      <c r="J86" s="6">
        <f t="shared" ref="J86:L91" si="33">J$82</f>
        <v>0</v>
      </c>
      <c r="K86" s="6">
        <f t="shared" si="33"/>
        <v>0</v>
      </c>
      <c r="L86" s="6">
        <f t="shared" si="33"/>
        <v>0</v>
      </c>
      <c r="M86" s="6" t="e">
        <f t="shared" si="15"/>
        <v>#N/A</v>
      </c>
      <c r="N86" s="6">
        <f t="shared" si="31"/>
        <v>0</v>
      </c>
      <c r="O86" s="6">
        <f t="shared" si="31"/>
        <v>0</v>
      </c>
      <c r="P86" s="6" t="str">
        <f t="shared" si="31"/>
        <v/>
      </c>
      <c r="Q86" s="6" t="str">
        <f t="shared" si="31"/>
        <v/>
      </c>
      <c r="R86" s="6" t="str">
        <f t="shared" si="31"/>
        <v/>
      </c>
      <c r="S86" s="6" t="str">
        <f t="shared" si="31"/>
        <v/>
      </c>
      <c r="T86" s="6" t="str">
        <f t="shared" si="31"/>
        <v/>
      </c>
      <c r="U86" s="6" t="e">
        <f t="shared" si="27"/>
        <v>#N/A</v>
      </c>
      <c r="V86" s="6">
        <f t="shared" si="31"/>
        <v>0</v>
      </c>
      <c r="W86" s="6">
        <f t="shared" si="31"/>
        <v>0</v>
      </c>
      <c r="X86" s="6">
        <f t="shared" si="31"/>
        <v>0</v>
      </c>
      <c r="Y86" s="6">
        <f t="shared" si="31"/>
        <v>0</v>
      </c>
      <c r="Z86" s="6">
        <f t="shared" si="31"/>
        <v>0</v>
      </c>
      <c r="AA86" s="6">
        <f t="shared" si="31"/>
        <v>0</v>
      </c>
      <c r="AB86" s="6">
        <f t="shared" si="31"/>
        <v>0</v>
      </c>
      <c r="AC86" s="6">
        <f t="shared" si="31"/>
        <v>0</v>
      </c>
      <c r="AD86" s="6">
        <f t="shared" si="31"/>
        <v>0</v>
      </c>
      <c r="AE86" s="6">
        <f t="shared" si="31"/>
        <v>0</v>
      </c>
      <c r="AF86" s="6">
        <f t="shared" si="31"/>
        <v>0</v>
      </c>
      <c r="AG86" s="6" t="e">
        <f t="shared" si="31"/>
        <v>#N/A</v>
      </c>
      <c r="AH86" s="6" t="str">
        <f t="shared" si="31"/>
        <v>EN</v>
      </c>
      <c r="AI86" s="6">
        <f t="shared" si="12"/>
        <v>0</v>
      </c>
      <c r="AJ86" s="6">
        <f>INDEX('Registration form'!I:I,A6,1)</f>
        <v>0</v>
      </c>
      <c r="AK86" s="7" t="str">
        <f t="shared" si="28"/>
        <v>P5</v>
      </c>
      <c r="AL86" s="6" t="str">
        <f t="shared" si="26"/>
        <v/>
      </c>
    </row>
    <row r="87" spans="1:38" ht="16.5" customHeight="1" x14ac:dyDescent="0.25">
      <c r="B87" s="6">
        <f t="shared" si="32"/>
        <v>0</v>
      </c>
      <c r="C87" s="6">
        <f t="shared" si="31"/>
        <v>0</v>
      </c>
      <c r="D87" s="6">
        <f t="shared" si="31"/>
        <v>0</v>
      </c>
      <c r="E87" s="6">
        <f t="shared" si="31"/>
        <v>0</v>
      </c>
      <c r="F87" s="6">
        <f t="shared" si="31"/>
        <v>0</v>
      </c>
      <c r="G87" s="6">
        <f t="shared" si="31"/>
        <v>0</v>
      </c>
      <c r="H87" s="6">
        <f t="shared" si="31"/>
        <v>0</v>
      </c>
      <c r="I87" s="6">
        <f t="shared" si="31"/>
        <v>0</v>
      </c>
      <c r="J87" s="6">
        <f t="shared" si="33"/>
        <v>0</v>
      </c>
      <c r="K87" s="6">
        <f t="shared" si="33"/>
        <v>0</v>
      </c>
      <c r="L87" s="6">
        <f t="shared" si="33"/>
        <v>0</v>
      </c>
      <c r="M87" s="6" t="e">
        <f t="shared" si="15"/>
        <v>#N/A</v>
      </c>
      <c r="N87" s="6">
        <f t="shared" si="31"/>
        <v>0</v>
      </c>
      <c r="O87" s="6">
        <f t="shared" si="31"/>
        <v>0</v>
      </c>
      <c r="P87" s="6" t="str">
        <f t="shared" si="31"/>
        <v/>
      </c>
      <c r="Q87" s="6" t="str">
        <f t="shared" si="31"/>
        <v/>
      </c>
      <c r="R87" s="6" t="str">
        <f t="shared" si="31"/>
        <v/>
      </c>
      <c r="S87" s="6" t="str">
        <f t="shared" si="31"/>
        <v/>
      </c>
      <c r="T87" s="6" t="str">
        <f t="shared" si="31"/>
        <v/>
      </c>
      <c r="U87" s="6" t="e">
        <f t="shared" si="27"/>
        <v>#N/A</v>
      </c>
      <c r="V87" s="6">
        <f t="shared" si="31"/>
        <v>0</v>
      </c>
      <c r="W87" s="6">
        <f t="shared" si="31"/>
        <v>0</v>
      </c>
      <c r="X87" s="6">
        <f t="shared" si="31"/>
        <v>0</v>
      </c>
      <c r="Y87" s="6">
        <f t="shared" si="31"/>
        <v>0</v>
      </c>
      <c r="Z87" s="6">
        <f t="shared" si="31"/>
        <v>0</v>
      </c>
      <c r="AA87" s="6">
        <f t="shared" si="31"/>
        <v>0</v>
      </c>
      <c r="AB87" s="6">
        <f t="shared" si="31"/>
        <v>0</v>
      </c>
      <c r="AC87" s="6">
        <f t="shared" si="31"/>
        <v>0</v>
      </c>
      <c r="AD87" s="6">
        <f t="shared" si="31"/>
        <v>0</v>
      </c>
      <c r="AE87" s="6">
        <f t="shared" si="31"/>
        <v>0</v>
      </c>
      <c r="AF87" s="6">
        <f t="shared" si="31"/>
        <v>0</v>
      </c>
      <c r="AG87" s="6" t="e">
        <f t="shared" si="31"/>
        <v>#N/A</v>
      </c>
      <c r="AH87" s="6" t="str">
        <f t="shared" si="31"/>
        <v>EN</v>
      </c>
      <c r="AI87" s="6">
        <f t="shared" ref="AI87:AI121" si="34">AI67</f>
        <v>0</v>
      </c>
      <c r="AJ87" s="6">
        <f>INDEX('Registration form'!I:I,A7,1)</f>
        <v>0</v>
      </c>
      <c r="AK87" s="7" t="str">
        <f t="shared" si="28"/>
        <v>P5</v>
      </c>
      <c r="AL87" s="6" t="str">
        <f t="shared" si="26"/>
        <v/>
      </c>
    </row>
    <row r="88" spans="1:38" ht="16.5" customHeight="1" x14ac:dyDescent="0.25">
      <c r="B88" s="6">
        <f t="shared" si="32"/>
        <v>0</v>
      </c>
      <c r="C88" s="6">
        <f t="shared" si="31"/>
        <v>0</v>
      </c>
      <c r="D88" s="6">
        <f t="shared" si="31"/>
        <v>0</v>
      </c>
      <c r="E88" s="6">
        <f t="shared" si="31"/>
        <v>0</v>
      </c>
      <c r="F88" s="6">
        <f t="shared" si="31"/>
        <v>0</v>
      </c>
      <c r="G88" s="6">
        <f t="shared" si="31"/>
        <v>0</v>
      </c>
      <c r="H88" s="6">
        <f t="shared" si="31"/>
        <v>0</v>
      </c>
      <c r="I88" s="6">
        <f t="shared" si="31"/>
        <v>0</v>
      </c>
      <c r="J88" s="6">
        <f t="shared" si="33"/>
        <v>0</v>
      </c>
      <c r="K88" s="6">
        <f t="shared" si="33"/>
        <v>0</v>
      </c>
      <c r="L88" s="6">
        <f t="shared" si="33"/>
        <v>0</v>
      </c>
      <c r="M88" s="6" t="e">
        <f t="shared" si="15"/>
        <v>#N/A</v>
      </c>
      <c r="N88" s="6">
        <f t="shared" si="31"/>
        <v>0</v>
      </c>
      <c r="O88" s="6">
        <f t="shared" si="31"/>
        <v>0</v>
      </c>
      <c r="P88" s="6" t="str">
        <f t="shared" si="31"/>
        <v/>
      </c>
      <c r="Q88" s="6" t="str">
        <f t="shared" si="31"/>
        <v/>
      </c>
      <c r="R88" s="6" t="str">
        <f t="shared" si="31"/>
        <v/>
      </c>
      <c r="S88" s="6" t="str">
        <f t="shared" si="31"/>
        <v/>
      </c>
      <c r="T88" s="6" t="str">
        <f t="shared" si="31"/>
        <v/>
      </c>
      <c r="U88" s="6" t="e">
        <f t="shared" si="27"/>
        <v>#N/A</v>
      </c>
      <c r="V88" s="6">
        <f t="shared" si="31"/>
        <v>0</v>
      </c>
      <c r="W88" s="6">
        <f t="shared" si="31"/>
        <v>0</v>
      </c>
      <c r="X88" s="6">
        <f t="shared" si="31"/>
        <v>0</v>
      </c>
      <c r="Y88" s="6">
        <f t="shared" si="31"/>
        <v>0</v>
      </c>
      <c r="Z88" s="6">
        <f t="shared" si="31"/>
        <v>0</v>
      </c>
      <c r="AA88" s="6">
        <f t="shared" si="31"/>
        <v>0</v>
      </c>
      <c r="AB88" s="6">
        <f t="shared" si="31"/>
        <v>0</v>
      </c>
      <c r="AC88" s="6">
        <f t="shared" si="31"/>
        <v>0</v>
      </c>
      <c r="AD88" s="6">
        <f t="shared" si="31"/>
        <v>0</v>
      </c>
      <c r="AE88" s="6">
        <f t="shared" si="31"/>
        <v>0</v>
      </c>
      <c r="AF88" s="6">
        <f t="shared" si="31"/>
        <v>0</v>
      </c>
      <c r="AG88" s="6" t="e">
        <f t="shared" si="31"/>
        <v>#N/A</v>
      </c>
      <c r="AH88" s="6" t="str">
        <f t="shared" si="31"/>
        <v>EN</v>
      </c>
      <c r="AI88" s="6">
        <f t="shared" si="34"/>
        <v>0</v>
      </c>
      <c r="AJ88" s="6">
        <f>INDEX('Registration form'!I:I,A8,1)</f>
        <v>0</v>
      </c>
      <c r="AK88" s="7" t="str">
        <f t="shared" si="28"/>
        <v>P5</v>
      </c>
      <c r="AL88" s="6" t="str">
        <f t="shared" si="26"/>
        <v/>
      </c>
    </row>
    <row r="89" spans="1:38" ht="16.5" customHeight="1" x14ac:dyDescent="0.25">
      <c r="B89" s="6">
        <f t="shared" si="32"/>
        <v>0</v>
      </c>
      <c r="C89" s="6">
        <f t="shared" si="31"/>
        <v>0</v>
      </c>
      <c r="D89" s="6">
        <f t="shared" si="31"/>
        <v>0</v>
      </c>
      <c r="E89" s="6">
        <f t="shared" si="31"/>
        <v>0</v>
      </c>
      <c r="F89" s="6">
        <f t="shared" si="31"/>
        <v>0</v>
      </c>
      <c r="G89" s="6">
        <f t="shared" si="31"/>
        <v>0</v>
      </c>
      <c r="H89" s="6">
        <f t="shared" si="31"/>
        <v>0</v>
      </c>
      <c r="I89" s="6">
        <f t="shared" si="31"/>
        <v>0</v>
      </c>
      <c r="J89" s="6">
        <f t="shared" si="33"/>
        <v>0</v>
      </c>
      <c r="K89" s="6">
        <f t="shared" si="33"/>
        <v>0</v>
      </c>
      <c r="L89" s="6">
        <f t="shared" si="33"/>
        <v>0</v>
      </c>
      <c r="M89" s="6" t="e">
        <f t="shared" si="15"/>
        <v>#N/A</v>
      </c>
      <c r="N89" s="6">
        <f t="shared" si="31"/>
        <v>0</v>
      </c>
      <c r="O89" s="6">
        <f t="shared" si="31"/>
        <v>0</v>
      </c>
      <c r="P89" s="6" t="str">
        <f t="shared" si="31"/>
        <v/>
      </c>
      <c r="Q89" s="6" t="str">
        <f t="shared" si="31"/>
        <v/>
      </c>
      <c r="R89" s="6" t="str">
        <f t="shared" si="31"/>
        <v/>
      </c>
      <c r="S89" s="6" t="str">
        <f t="shared" si="31"/>
        <v/>
      </c>
      <c r="T89" s="6" t="str">
        <f t="shared" si="31"/>
        <v/>
      </c>
      <c r="U89" s="6" t="e">
        <f t="shared" si="27"/>
        <v>#N/A</v>
      </c>
      <c r="V89" s="6">
        <f t="shared" si="31"/>
        <v>0</v>
      </c>
      <c r="W89" s="6">
        <f t="shared" si="31"/>
        <v>0</v>
      </c>
      <c r="X89" s="6">
        <f t="shared" si="31"/>
        <v>0</v>
      </c>
      <c r="Y89" s="6">
        <f t="shared" si="31"/>
        <v>0</v>
      </c>
      <c r="Z89" s="6">
        <f t="shared" si="31"/>
        <v>0</v>
      </c>
      <c r="AA89" s="6">
        <f t="shared" si="31"/>
        <v>0</v>
      </c>
      <c r="AB89" s="6">
        <f t="shared" si="31"/>
        <v>0</v>
      </c>
      <c r="AC89" s="6">
        <f t="shared" si="31"/>
        <v>0</v>
      </c>
      <c r="AD89" s="6">
        <f t="shared" si="31"/>
        <v>0</v>
      </c>
      <c r="AE89" s="6">
        <f t="shared" si="31"/>
        <v>0</v>
      </c>
      <c r="AF89" s="6">
        <f t="shared" si="31"/>
        <v>0</v>
      </c>
      <c r="AG89" s="6" t="e">
        <f t="shared" si="31"/>
        <v>#N/A</v>
      </c>
      <c r="AH89" s="6" t="str">
        <f t="shared" si="31"/>
        <v>EN</v>
      </c>
      <c r="AI89" s="6">
        <f t="shared" si="34"/>
        <v>0</v>
      </c>
      <c r="AJ89" s="6">
        <f>INDEX('Registration form'!I:I,A9,1)</f>
        <v>0</v>
      </c>
      <c r="AK89" s="7" t="str">
        <f t="shared" si="28"/>
        <v>P5</v>
      </c>
      <c r="AL89" s="6" t="str">
        <f t="shared" si="26"/>
        <v/>
      </c>
    </row>
    <row r="90" spans="1:38" ht="16.5" customHeight="1" x14ac:dyDescent="0.25">
      <c r="B90" s="6">
        <f t="shared" si="32"/>
        <v>0</v>
      </c>
      <c r="C90" s="6">
        <f t="shared" si="31"/>
        <v>0</v>
      </c>
      <c r="D90" s="6">
        <f t="shared" si="31"/>
        <v>0</v>
      </c>
      <c r="E90" s="6">
        <f t="shared" si="31"/>
        <v>0</v>
      </c>
      <c r="F90" s="6">
        <f t="shared" si="31"/>
        <v>0</v>
      </c>
      <c r="G90" s="6">
        <f t="shared" si="31"/>
        <v>0</v>
      </c>
      <c r="H90" s="6">
        <f t="shared" si="31"/>
        <v>0</v>
      </c>
      <c r="I90" s="6">
        <f t="shared" si="31"/>
        <v>0</v>
      </c>
      <c r="J90" s="6">
        <f t="shared" si="33"/>
        <v>0</v>
      </c>
      <c r="K90" s="6">
        <f t="shared" si="33"/>
        <v>0</v>
      </c>
      <c r="L90" s="6">
        <f t="shared" si="33"/>
        <v>0</v>
      </c>
      <c r="M90" s="6" t="e">
        <f t="shared" si="15"/>
        <v>#N/A</v>
      </c>
      <c r="N90" s="6">
        <f t="shared" si="31"/>
        <v>0</v>
      </c>
      <c r="O90" s="6">
        <f t="shared" si="31"/>
        <v>0</v>
      </c>
      <c r="P90" s="6" t="str">
        <f t="shared" si="31"/>
        <v/>
      </c>
      <c r="Q90" s="6" t="str">
        <f t="shared" si="31"/>
        <v/>
      </c>
      <c r="R90" s="6" t="str">
        <f t="shared" si="31"/>
        <v/>
      </c>
      <c r="S90" s="6" t="str">
        <f t="shared" si="31"/>
        <v/>
      </c>
      <c r="T90" s="6" t="str">
        <f t="shared" si="31"/>
        <v/>
      </c>
      <c r="U90" s="6" t="e">
        <f t="shared" si="27"/>
        <v>#N/A</v>
      </c>
      <c r="V90" s="6">
        <f t="shared" si="31"/>
        <v>0</v>
      </c>
      <c r="W90" s="6">
        <f t="shared" si="31"/>
        <v>0</v>
      </c>
      <c r="X90" s="6">
        <f t="shared" si="31"/>
        <v>0</v>
      </c>
      <c r="Y90" s="6">
        <f t="shared" si="31"/>
        <v>0</v>
      </c>
      <c r="Z90" s="6">
        <f t="shared" si="31"/>
        <v>0</v>
      </c>
      <c r="AA90" s="6">
        <f t="shared" si="31"/>
        <v>0</v>
      </c>
      <c r="AB90" s="6">
        <f t="shared" si="31"/>
        <v>0</v>
      </c>
      <c r="AC90" s="6">
        <f t="shared" si="31"/>
        <v>0</v>
      </c>
      <c r="AD90" s="6">
        <f t="shared" si="31"/>
        <v>0</v>
      </c>
      <c r="AE90" s="6">
        <f t="shared" si="31"/>
        <v>0</v>
      </c>
      <c r="AF90" s="6">
        <f t="shared" si="31"/>
        <v>0</v>
      </c>
      <c r="AG90" s="6" t="e">
        <f t="shared" si="31"/>
        <v>#N/A</v>
      </c>
      <c r="AH90" s="6" t="str">
        <f t="shared" si="31"/>
        <v>EN</v>
      </c>
      <c r="AI90" s="6">
        <f t="shared" si="34"/>
        <v>0</v>
      </c>
      <c r="AJ90" s="6">
        <f>INDEX('Registration form'!I:I,A10,1)</f>
        <v>0</v>
      </c>
      <c r="AK90" s="7" t="str">
        <f t="shared" si="28"/>
        <v>P5</v>
      </c>
      <c r="AL90" s="6" t="str">
        <f t="shared" si="26"/>
        <v/>
      </c>
    </row>
    <row r="91" spans="1:38" ht="16.5" customHeight="1" x14ac:dyDescent="0.25">
      <c r="B91" s="6">
        <f t="shared" si="32"/>
        <v>0</v>
      </c>
      <c r="C91" s="6">
        <f t="shared" si="31"/>
        <v>0</v>
      </c>
      <c r="D91" s="6">
        <f t="shared" si="31"/>
        <v>0</v>
      </c>
      <c r="E91" s="6">
        <f t="shared" si="31"/>
        <v>0</v>
      </c>
      <c r="F91" s="6">
        <f t="shared" si="31"/>
        <v>0</v>
      </c>
      <c r="G91" s="6">
        <f t="shared" si="31"/>
        <v>0</v>
      </c>
      <c r="H91" s="6">
        <f t="shared" si="31"/>
        <v>0</v>
      </c>
      <c r="I91" s="6">
        <f t="shared" si="31"/>
        <v>0</v>
      </c>
      <c r="J91" s="6">
        <f t="shared" si="33"/>
        <v>0</v>
      </c>
      <c r="K91" s="6">
        <f t="shared" si="33"/>
        <v>0</v>
      </c>
      <c r="L91" s="6">
        <f t="shared" si="33"/>
        <v>0</v>
      </c>
      <c r="M91" s="6" t="e">
        <f t="shared" si="15"/>
        <v>#N/A</v>
      </c>
      <c r="N91" s="6">
        <f t="shared" si="31"/>
        <v>0</v>
      </c>
      <c r="O91" s="6">
        <f t="shared" si="31"/>
        <v>0</v>
      </c>
      <c r="P91" s="6" t="str">
        <f t="shared" si="31"/>
        <v/>
      </c>
      <c r="Q91" s="6" t="str">
        <f t="shared" si="31"/>
        <v/>
      </c>
      <c r="R91" s="6" t="str">
        <f t="shared" si="31"/>
        <v/>
      </c>
      <c r="S91" s="6" t="str">
        <f t="shared" si="31"/>
        <v/>
      </c>
      <c r="T91" s="6" t="str">
        <f t="shared" si="31"/>
        <v/>
      </c>
      <c r="U91" s="6" t="e">
        <f t="shared" si="27"/>
        <v>#N/A</v>
      </c>
      <c r="V91" s="6">
        <f t="shared" si="31"/>
        <v>0</v>
      </c>
      <c r="W91" s="6">
        <f t="shared" si="31"/>
        <v>0</v>
      </c>
      <c r="X91" s="6">
        <f t="shared" si="31"/>
        <v>0</v>
      </c>
      <c r="Y91" s="6">
        <f t="shared" si="31"/>
        <v>0</v>
      </c>
      <c r="Z91" s="6">
        <f t="shared" si="31"/>
        <v>0</v>
      </c>
      <c r="AA91" s="6">
        <f t="shared" si="31"/>
        <v>0</v>
      </c>
      <c r="AB91" s="6">
        <f t="shared" si="31"/>
        <v>0</v>
      </c>
      <c r="AC91" s="6">
        <f t="shared" si="31"/>
        <v>0</v>
      </c>
      <c r="AD91" s="6">
        <f t="shared" si="31"/>
        <v>0</v>
      </c>
      <c r="AE91" s="6">
        <f t="shared" si="31"/>
        <v>0</v>
      </c>
      <c r="AF91" s="6">
        <f t="shared" si="31"/>
        <v>0</v>
      </c>
      <c r="AG91" s="6" t="e">
        <f t="shared" si="31"/>
        <v>#N/A</v>
      </c>
      <c r="AH91" s="6" t="str">
        <f t="shared" si="31"/>
        <v>EN</v>
      </c>
      <c r="AI91" s="6">
        <f t="shared" si="34"/>
        <v>0</v>
      </c>
      <c r="AJ91" s="6">
        <f>INDEX('Registration form'!I:I,A11,1)</f>
        <v>0</v>
      </c>
      <c r="AK91" s="7" t="str">
        <f t="shared" si="28"/>
        <v>P5</v>
      </c>
      <c r="AL91" s="6" t="str">
        <f t="shared" si="26"/>
        <v/>
      </c>
    </row>
    <row r="92" spans="1:38" ht="16.5" customHeight="1" x14ac:dyDescent="0.25">
      <c r="B92" s="6">
        <f t="shared" si="32"/>
        <v>0</v>
      </c>
      <c r="C92" s="6">
        <f t="shared" si="31"/>
        <v>0</v>
      </c>
      <c r="D92" s="6">
        <f t="shared" si="31"/>
        <v>0</v>
      </c>
      <c r="E92" s="6">
        <f t="shared" si="31"/>
        <v>0</v>
      </c>
      <c r="F92" s="6">
        <f t="shared" ref="F92:X101" si="35">F$82</f>
        <v>0</v>
      </c>
      <c r="G92" s="6">
        <f t="shared" si="35"/>
        <v>0</v>
      </c>
      <c r="H92" s="6">
        <f t="shared" si="35"/>
        <v>0</v>
      </c>
      <c r="I92" s="6">
        <f t="shared" si="35"/>
        <v>0</v>
      </c>
      <c r="J92" s="6">
        <f t="shared" si="35"/>
        <v>0</v>
      </c>
      <c r="K92" s="6">
        <f t="shared" si="35"/>
        <v>0</v>
      </c>
      <c r="L92" s="6">
        <f t="shared" si="35"/>
        <v>0</v>
      </c>
      <c r="M92" s="6" t="e">
        <f t="shared" ref="M92:M121" si="36">M$2</f>
        <v>#N/A</v>
      </c>
      <c r="N92" s="6">
        <f t="shared" si="35"/>
        <v>0</v>
      </c>
      <c r="O92" s="6">
        <f t="shared" si="35"/>
        <v>0</v>
      </c>
      <c r="P92" s="6" t="str">
        <f t="shared" si="35"/>
        <v/>
      </c>
      <c r="Q92" s="6" t="str">
        <f t="shared" si="35"/>
        <v/>
      </c>
      <c r="R92" s="6" t="str">
        <f t="shared" si="35"/>
        <v/>
      </c>
      <c r="S92" s="6" t="str">
        <f t="shared" si="35"/>
        <v/>
      </c>
      <c r="T92" s="6" t="str">
        <f t="shared" si="35"/>
        <v/>
      </c>
      <c r="U92" s="6" t="e">
        <f t="shared" si="27"/>
        <v>#N/A</v>
      </c>
      <c r="V92" s="6">
        <f t="shared" si="35"/>
        <v>0</v>
      </c>
      <c r="W92" s="6">
        <f t="shared" si="35"/>
        <v>0</v>
      </c>
      <c r="X92" s="6">
        <f t="shared" si="35"/>
        <v>0</v>
      </c>
      <c r="Y92" s="6">
        <f t="shared" ref="Y92:AH101" si="37">Y$82</f>
        <v>0</v>
      </c>
      <c r="Z92" s="6">
        <f t="shared" si="37"/>
        <v>0</v>
      </c>
      <c r="AA92" s="6">
        <f t="shared" si="37"/>
        <v>0</v>
      </c>
      <c r="AB92" s="6">
        <f t="shared" si="37"/>
        <v>0</v>
      </c>
      <c r="AC92" s="6">
        <f t="shared" si="37"/>
        <v>0</v>
      </c>
      <c r="AD92" s="6">
        <f t="shared" si="37"/>
        <v>0</v>
      </c>
      <c r="AE92" s="6">
        <f t="shared" si="37"/>
        <v>0</v>
      </c>
      <c r="AF92" s="6">
        <f t="shared" si="37"/>
        <v>0</v>
      </c>
      <c r="AG92" s="6" t="e">
        <f t="shared" si="37"/>
        <v>#N/A</v>
      </c>
      <c r="AH92" s="6" t="str">
        <f t="shared" si="37"/>
        <v>EN</v>
      </c>
      <c r="AI92" s="6">
        <f t="shared" si="34"/>
        <v>0</v>
      </c>
      <c r="AJ92" s="6">
        <f>INDEX('Registration form'!I:I,A12,1)</f>
        <v>0</v>
      </c>
      <c r="AK92" s="7" t="str">
        <f t="shared" si="28"/>
        <v>P5</v>
      </c>
      <c r="AL92" s="6" t="str">
        <f t="shared" si="26"/>
        <v/>
      </c>
    </row>
    <row r="93" spans="1:38" ht="16.5" customHeight="1" x14ac:dyDescent="0.25">
      <c r="B93" s="6">
        <f t="shared" si="32"/>
        <v>0</v>
      </c>
      <c r="C93" s="6">
        <f t="shared" si="32"/>
        <v>0</v>
      </c>
      <c r="D93" s="6">
        <f t="shared" si="32"/>
        <v>0</v>
      </c>
      <c r="E93" s="6">
        <f t="shared" si="32"/>
        <v>0</v>
      </c>
      <c r="F93" s="6">
        <f t="shared" si="32"/>
        <v>0</v>
      </c>
      <c r="G93" s="6">
        <f t="shared" si="32"/>
        <v>0</v>
      </c>
      <c r="H93" s="6">
        <f t="shared" si="32"/>
        <v>0</v>
      </c>
      <c r="I93" s="6">
        <f t="shared" si="32"/>
        <v>0</v>
      </c>
      <c r="J93" s="6">
        <f t="shared" si="32"/>
        <v>0</v>
      </c>
      <c r="K93" s="6">
        <f t="shared" si="32"/>
        <v>0</v>
      </c>
      <c r="L93" s="6">
        <f t="shared" si="32"/>
        <v>0</v>
      </c>
      <c r="M93" s="6" t="e">
        <f t="shared" si="36"/>
        <v>#N/A</v>
      </c>
      <c r="N93" s="6">
        <f t="shared" si="32"/>
        <v>0</v>
      </c>
      <c r="O93" s="6">
        <f t="shared" si="32"/>
        <v>0</v>
      </c>
      <c r="P93" s="6" t="str">
        <f t="shared" si="32"/>
        <v/>
      </c>
      <c r="Q93" s="6" t="str">
        <f t="shared" si="32"/>
        <v/>
      </c>
      <c r="R93" s="6" t="str">
        <f t="shared" si="32"/>
        <v/>
      </c>
      <c r="S93" s="6" t="str">
        <f t="shared" si="32"/>
        <v/>
      </c>
      <c r="T93" s="6" t="str">
        <f t="shared" si="32"/>
        <v/>
      </c>
      <c r="U93" s="6" t="e">
        <f t="shared" si="27"/>
        <v>#N/A</v>
      </c>
      <c r="V93" s="6">
        <f t="shared" si="35"/>
        <v>0</v>
      </c>
      <c r="W93" s="6">
        <f t="shared" si="35"/>
        <v>0</v>
      </c>
      <c r="X93" s="6">
        <f t="shared" si="35"/>
        <v>0</v>
      </c>
      <c r="Y93" s="6">
        <f t="shared" si="37"/>
        <v>0</v>
      </c>
      <c r="Z93" s="6">
        <f t="shared" si="37"/>
        <v>0</v>
      </c>
      <c r="AA93" s="6">
        <f t="shared" si="37"/>
        <v>0</v>
      </c>
      <c r="AB93" s="6">
        <f t="shared" si="37"/>
        <v>0</v>
      </c>
      <c r="AC93" s="6">
        <f t="shared" si="37"/>
        <v>0</v>
      </c>
      <c r="AD93" s="6">
        <f t="shared" si="37"/>
        <v>0</v>
      </c>
      <c r="AE93" s="6">
        <f t="shared" si="37"/>
        <v>0</v>
      </c>
      <c r="AF93" s="6">
        <f t="shared" si="37"/>
        <v>0</v>
      </c>
      <c r="AG93" s="6" t="e">
        <f t="shared" si="37"/>
        <v>#N/A</v>
      </c>
      <c r="AH93" s="6" t="str">
        <f t="shared" si="37"/>
        <v>EN</v>
      </c>
      <c r="AI93" s="6">
        <f t="shared" si="34"/>
        <v>0</v>
      </c>
      <c r="AJ93" s="6">
        <f>INDEX('Registration form'!I:I,A13,1)</f>
        <v>0</v>
      </c>
      <c r="AK93" s="7" t="str">
        <f t="shared" si="28"/>
        <v>P5</v>
      </c>
      <c r="AL93" s="6" t="str">
        <f t="shared" si="26"/>
        <v/>
      </c>
    </row>
    <row r="94" spans="1:38" ht="16.5" customHeight="1" x14ac:dyDescent="0.25">
      <c r="B94" s="6">
        <f t="shared" si="32"/>
        <v>0</v>
      </c>
      <c r="C94" s="6">
        <f t="shared" si="32"/>
        <v>0</v>
      </c>
      <c r="D94" s="6">
        <f t="shared" si="32"/>
        <v>0</v>
      </c>
      <c r="E94" s="6">
        <f t="shared" si="32"/>
        <v>0</v>
      </c>
      <c r="F94" s="6">
        <f t="shared" si="32"/>
        <v>0</v>
      </c>
      <c r="G94" s="6">
        <f t="shared" si="32"/>
        <v>0</v>
      </c>
      <c r="H94" s="6">
        <f t="shared" si="32"/>
        <v>0</v>
      </c>
      <c r="I94" s="6">
        <f t="shared" si="32"/>
        <v>0</v>
      </c>
      <c r="J94" s="6">
        <f t="shared" si="32"/>
        <v>0</v>
      </c>
      <c r="K94" s="6">
        <f t="shared" si="32"/>
        <v>0</v>
      </c>
      <c r="L94" s="6">
        <f t="shared" si="32"/>
        <v>0</v>
      </c>
      <c r="M94" s="6" t="e">
        <f t="shared" si="36"/>
        <v>#N/A</v>
      </c>
      <c r="N94" s="6">
        <f t="shared" si="32"/>
        <v>0</v>
      </c>
      <c r="O94" s="6">
        <f t="shared" si="32"/>
        <v>0</v>
      </c>
      <c r="P94" s="6" t="str">
        <f t="shared" si="32"/>
        <v/>
      </c>
      <c r="Q94" s="6" t="str">
        <f t="shared" si="32"/>
        <v/>
      </c>
      <c r="R94" s="6" t="str">
        <f t="shared" si="32"/>
        <v/>
      </c>
      <c r="S94" s="6" t="str">
        <f t="shared" si="32"/>
        <v/>
      </c>
      <c r="T94" s="6" t="str">
        <f t="shared" si="32"/>
        <v/>
      </c>
      <c r="U94" s="6" t="e">
        <f t="shared" si="27"/>
        <v>#N/A</v>
      </c>
      <c r="V94" s="6">
        <f t="shared" si="35"/>
        <v>0</v>
      </c>
      <c r="W94" s="6">
        <f t="shared" si="35"/>
        <v>0</v>
      </c>
      <c r="X94" s="6">
        <f t="shared" si="35"/>
        <v>0</v>
      </c>
      <c r="Y94" s="6">
        <f t="shared" si="37"/>
        <v>0</v>
      </c>
      <c r="Z94" s="6">
        <f t="shared" si="37"/>
        <v>0</v>
      </c>
      <c r="AA94" s="6">
        <f t="shared" si="37"/>
        <v>0</v>
      </c>
      <c r="AB94" s="6">
        <f t="shared" si="37"/>
        <v>0</v>
      </c>
      <c r="AC94" s="6">
        <f t="shared" si="37"/>
        <v>0</v>
      </c>
      <c r="AD94" s="6">
        <f t="shared" si="37"/>
        <v>0</v>
      </c>
      <c r="AE94" s="6">
        <f t="shared" si="37"/>
        <v>0</v>
      </c>
      <c r="AF94" s="6">
        <f t="shared" si="37"/>
        <v>0</v>
      </c>
      <c r="AG94" s="6" t="e">
        <f t="shared" si="37"/>
        <v>#N/A</v>
      </c>
      <c r="AH94" s="6" t="str">
        <f t="shared" si="37"/>
        <v>EN</v>
      </c>
      <c r="AI94" s="6">
        <f t="shared" si="34"/>
        <v>0</v>
      </c>
      <c r="AJ94" s="6">
        <f>INDEX('Registration form'!I:I,A14,1)</f>
        <v>0</v>
      </c>
      <c r="AK94" s="7" t="str">
        <f t="shared" si="28"/>
        <v>P5</v>
      </c>
      <c r="AL94" s="6" t="str">
        <f t="shared" si="26"/>
        <v/>
      </c>
    </row>
    <row r="95" spans="1:38" ht="16.5" customHeight="1" x14ac:dyDescent="0.25">
      <c r="B95" s="6">
        <f t="shared" si="32"/>
        <v>0</v>
      </c>
      <c r="C95" s="6">
        <f t="shared" si="32"/>
        <v>0</v>
      </c>
      <c r="D95" s="6">
        <f t="shared" si="32"/>
        <v>0</v>
      </c>
      <c r="E95" s="6">
        <f t="shared" si="32"/>
        <v>0</v>
      </c>
      <c r="F95" s="6">
        <f t="shared" si="32"/>
        <v>0</v>
      </c>
      <c r="G95" s="6">
        <f t="shared" si="32"/>
        <v>0</v>
      </c>
      <c r="H95" s="6">
        <f t="shared" si="32"/>
        <v>0</v>
      </c>
      <c r="I95" s="6">
        <f t="shared" si="32"/>
        <v>0</v>
      </c>
      <c r="J95" s="6">
        <f t="shared" si="32"/>
        <v>0</v>
      </c>
      <c r="K95" s="6">
        <f t="shared" si="32"/>
        <v>0</v>
      </c>
      <c r="L95" s="6">
        <f t="shared" si="32"/>
        <v>0</v>
      </c>
      <c r="M95" s="6" t="e">
        <f t="shared" si="36"/>
        <v>#N/A</v>
      </c>
      <c r="N95" s="6">
        <f t="shared" si="32"/>
        <v>0</v>
      </c>
      <c r="O95" s="6">
        <f t="shared" si="32"/>
        <v>0</v>
      </c>
      <c r="P95" s="6" t="str">
        <f t="shared" si="32"/>
        <v/>
      </c>
      <c r="Q95" s="6" t="str">
        <f t="shared" si="32"/>
        <v/>
      </c>
      <c r="R95" s="6" t="str">
        <f t="shared" si="32"/>
        <v/>
      </c>
      <c r="S95" s="6" t="str">
        <f t="shared" si="32"/>
        <v/>
      </c>
      <c r="T95" s="6" t="str">
        <f t="shared" si="32"/>
        <v/>
      </c>
      <c r="U95" s="6" t="e">
        <f t="shared" si="27"/>
        <v>#N/A</v>
      </c>
      <c r="V95" s="6">
        <f t="shared" si="35"/>
        <v>0</v>
      </c>
      <c r="W95" s="6">
        <f t="shared" si="35"/>
        <v>0</v>
      </c>
      <c r="X95" s="6">
        <f t="shared" si="35"/>
        <v>0</v>
      </c>
      <c r="Y95" s="6">
        <f t="shared" si="37"/>
        <v>0</v>
      </c>
      <c r="Z95" s="6">
        <f t="shared" si="37"/>
        <v>0</v>
      </c>
      <c r="AA95" s="6">
        <f t="shared" si="37"/>
        <v>0</v>
      </c>
      <c r="AB95" s="6">
        <f t="shared" si="37"/>
        <v>0</v>
      </c>
      <c r="AC95" s="6">
        <f t="shared" si="37"/>
        <v>0</v>
      </c>
      <c r="AD95" s="6">
        <f t="shared" si="37"/>
        <v>0</v>
      </c>
      <c r="AE95" s="6">
        <f t="shared" si="37"/>
        <v>0</v>
      </c>
      <c r="AF95" s="6">
        <f t="shared" si="37"/>
        <v>0</v>
      </c>
      <c r="AG95" s="6" t="e">
        <f t="shared" si="37"/>
        <v>#N/A</v>
      </c>
      <c r="AH95" s="6" t="str">
        <f t="shared" si="37"/>
        <v>EN</v>
      </c>
      <c r="AI95" s="6">
        <f t="shared" si="34"/>
        <v>0</v>
      </c>
      <c r="AJ95" s="6">
        <f>INDEX('Registration form'!I:I,A15,1)</f>
        <v>0</v>
      </c>
      <c r="AK95" s="7" t="str">
        <f t="shared" si="28"/>
        <v>P5</v>
      </c>
      <c r="AL95" s="6" t="str">
        <f t="shared" si="26"/>
        <v/>
      </c>
    </row>
    <row r="96" spans="1:38" ht="16.5" customHeight="1" x14ac:dyDescent="0.25">
      <c r="B96" s="6">
        <f t="shared" si="32"/>
        <v>0</v>
      </c>
      <c r="C96" s="6">
        <f t="shared" si="32"/>
        <v>0</v>
      </c>
      <c r="D96" s="6">
        <f t="shared" si="32"/>
        <v>0</v>
      </c>
      <c r="E96" s="6">
        <f t="shared" si="32"/>
        <v>0</v>
      </c>
      <c r="F96" s="6">
        <f t="shared" si="32"/>
        <v>0</v>
      </c>
      <c r="G96" s="6">
        <f t="shared" si="32"/>
        <v>0</v>
      </c>
      <c r="H96" s="6">
        <f t="shared" si="32"/>
        <v>0</v>
      </c>
      <c r="I96" s="6">
        <f t="shared" si="32"/>
        <v>0</v>
      </c>
      <c r="J96" s="6">
        <f t="shared" si="32"/>
        <v>0</v>
      </c>
      <c r="K96" s="6">
        <f t="shared" si="32"/>
        <v>0</v>
      </c>
      <c r="L96" s="6">
        <f t="shared" si="32"/>
        <v>0</v>
      </c>
      <c r="M96" s="6" t="e">
        <f t="shared" si="36"/>
        <v>#N/A</v>
      </c>
      <c r="N96" s="6">
        <f t="shared" si="32"/>
        <v>0</v>
      </c>
      <c r="O96" s="6">
        <f t="shared" si="32"/>
        <v>0</v>
      </c>
      <c r="P96" s="6" t="str">
        <f t="shared" si="32"/>
        <v/>
      </c>
      <c r="Q96" s="6" t="str">
        <f t="shared" si="32"/>
        <v/>
      </c>
      <c r="R96" s="6" t="str">
        <f t="shared" si="32"/>
        <v/>
      </c>
      <c r="S96" s="6" t="str">
        <f t="shared" si="32"/>
        <v/>
      </c>
      <c r="T96" s="6" t="str">
        <f t="shared" si="32"/>
        <v/>
      </c>
      <c r="U96" s="6" t="e">
        <f t="shared" si="27"/>
        <v>#N/A</v>
      </c>
      <c r="V96" s="6">
        <f t="shared" si="35"/>
        <v>0</v>
      </c>
      <c r="W96" s="6">
        <f t="shared" si="35"/>
        <v>0</v>
      </c>
      <c r="X96" s="6">
        <f t="shared" si="35"/>
        <v>0</v>
      </c>
      <c r="Y96" s="6">
        <f t="shared" si="37"/>
        <v>0</v>
      </c>
      <c r="Z96" s="6">
        <f t="shared" si="37"/>
        <v>0</v>
      </c>
      <c r="AA96" s="6">
        <f t="shared" si="37"/>
        <v>0</v>
      </c>
      <c r="AB96" s="6">
        <f t="shared" si="37"/>
        <v>0</v>
      </c>
      <c r="AC96" s="6">
        <f t="shared" si="37"/>
        <v>0</v>
      </c>
      <c r="AD96" s="6">
        <f t="shared" si="37"/>
        <v>0</v>
      </c>
      <c r="AE96" s="6">
        <f t="shared" si="37"/>
        <v>0</v>
      </c>
      <c r="AF96" s="6">
        <f t="shared" si="37"/>
        <v>0</v>
      </c>
      <c r="AG96" s="6" t="e">
        <f t="shared" si="37"/>
        <v>#N/A</v>
      </c>
      <c r="AH96" s="6" t="str">
        <f t="shared" si="37"/>
        <v>EN</v>
      </c>
      <c r="AI96" s="6">
        <f t="shared" si="34"/>
        <v>0</v>
      </c>
      <c r="AJ96" s="6">
        <f>INDEX('Registration form'!I:I,A16,1)</f>
        <v>0</v>
      </c>
      <c r="AK96" s="7" t="str">
        <f t="shared" si="28"/>
        <v>P5</v>
      </c>
      <c r="AL96" s="6" t="str">
        <f t="shared" si="26"/>
        <v/>
      </c>
    </row>
    <row r="97" spans="1:38" ht="16.5" customHeight="1" x14ac:dyDescent="0.25">
      <c r="B97" s="6">
        <f t="shared" si="32"/>
        <v>0</v>
      </c>
      <c r="C97" s="6">
        <f t="shared" si="32"/>
        <v>0</v>
      </c>
      <c r="D97" s="6">
        <f t="shared" si="32"/>
        <v>0</v>
      </c>
      <c r="E97" s="6">
        <f t="shared" si="32"/>
        <v>0</v>
      </c>
      <c r="F97" s="6">
        <f t="shared" si="32"/>
        <v>0</v>
      </c>
      <c r="G97" s="6">
        <f t="shared" si="32"/>
        <v>0</v>
      </c>
      <c r="H97" s="6">
        <f t="shared" si="32"/>
        <v>0</v>
      </c>
      <c r="I97" s="6">
        <f t="shared" si="32"/>
        <v>0</v>
      </c>
      <c r="J97" s="6">
        <f t="shared" si="32"/>
        <v>0</v>
      </c>
      <c r="K97" s="6">
        <f t="shared" si="32"/>
        <v>0</v>
      </c>
      <c r="L97" s="6">
        <f t="shared" si="32"/>
        <v>0</v>
      </c>
      <c r="M97" s="6" t="e">
        <f t="shared" si="36"/>
        <v>#N/A</v>
      </c>
      <c r="N97" s="6">
        <f t="shared" si="32"/>
        <v>0</v>
      </c>
      <c r="O97" s="6">
        <f t="shared" si="32"/>
        <v>0</v>
      </c>
      <c r="P97" s="6" t="str">
        <f t="shared" si="32"/>
        <v/>
      </c>
      <c r="Q97" s="6" t="str">
        <f t="shared" si="32"/>
        <v/>
      </c>
      <c r="R97" s="6" t="str">
        <f t="shared" si="32"/>
        <v/>
      </c>
      <c r="S97" s="6" t="str">
        <f t="shared" si="32"/>
        <v/>
      </c>
      <c r="T97" s="6" t="str">
        <f t="shared" si="32"/>
        <v/>
      </c>
      <c r="U97" s="6" t="e">
        <f t="shared" si="27"/>
        <v>#N/A</v>
      </c>
      <c r="V97" s="6">
        <f t="shared" si="35"/>
        <v>0</v>
      </c>
      <c r="W97" s="6">
        <f t="shared" si="35"/>
        <v>0</v>
      </c>
      <c r="X97" s="6">
        <f t="shared" si="35"/>
        <v>0</v>
      </c>
      <c r="Y97" s="6">
        <f t="shared" si="37"/>
        <v>0</v>
      </c>
      <c r="Z97" s="6">
        <f t="shared" si="37"/>
        <v>0</v>
      </c>
      <c r="AA97" s="6">
        <f t="shared" si="37"/>
        <v>0</v>
      </c>
      <c r="AB97" s="6">
        <f t="shared" si="37"/>
        <v>0</v>
      </c>
      <c r="AC97" s="6">
        <f t="shared" si="37"/>
        <v>0</v>
      </c>
      <c r="AD97" s="6">
        <f t="shared" si="37"/>
        <v>0</v>
      </c>
      <c r="AE97" s="6">
        <f t="shared" si="37"/>
        <v>0</v>
      </c>
      <c r="AF97" s="6">
        <f t="shared" si="37"/>
        <v>0</v>
      </c>
      <c r="AG97" s="6" t="e">
        <f t="shared" si="37"/>
        <v>#N/A</v>
      </c>
      <c r="AH97" s="6" t="str">
        <f t="shared" si="37"/>
        <v>EN</v>
      </c>
      <c r="AI97" s="6">
        <f t="shared" si="34"/>
        <v>0</v>
      </c>
      <c r="AJ97" s="6">
        <f>INDEX('Registration form'!I:I,A17,1)</f>
        <v>0</v>
      </c>
      <c r="AK97" s="7" t="str">
        <f t="shared" si="28"/>
        <v>P5</v>
      </c>
      <c r="AL97" s="6" t="str">
        <f t="shared" si="26"/>
        <v/>
      </c>
    </row>
    <row r="98" spans="1:38" ht="16.5" customHeight="1" x14ac:dyDescent="0.25">
      <c r="B98" s="6">
        <f t="shared" si="32"/>
        <v>0</v>
      </c>
      <c r="C98" s="6">
        <f t="shared" si="32"/>
        <v>0</v>
      </c>
      <c r="D98" s="6">
        <f t="shared" si="32"/>
        <v>0</v>
      </c>
      <c r="E98" s="6">
        <f t="shared" si="32"/>
        <v>0</v>
      </c>
      <c r="F98" s="6">
        <f t="shared" si="32"/>
        <v>0</v>
      </c>
      <c r="G98" s="6">
        <f t="shared" si="32"/>
        <v>0</v>
      </c>
      <c r="H98" s="6">
        <f t="shared" si="32"/>
        <v>0</v>
      </c>
      <c r="I98" s="6">
        <f t="shared" si="32"/>
        <v>0</v>
      </c>
      <c r="J98" s="6">
        <f t="shared" si="32"/>
        <v>0</v>
      </c>
      <c r="K98" s="6">
        <f t="shared" si="32"/>
        <v>0</v>
      </c>
      <c r="L98" s="6">
        <f t="shared" si="32"/>
        <v>0</v>
      </c>
      <c r="M98" s="6" t="e">
        <f t="shared" si="36"/>
        <v>#N/A</v>
      </c>
      <c r="N98" s="6">
        <f t="shared" si="32"/>
        <v>0</v>
      </c>
      <c r="O98" s="6">
        <f t="shared" si="32"/>
        <v>0</v>
      </c>
      <c r="P98" s="6" t="str">
        <f t="shared" si="32"/>
        <v/>
      </c>
      <c r="Q98" s="6" t="str">
        <f t="shared" si="32"/>
        <v/>
      </c>
      <c r="R98" s="6" t="str">
        <f t="shared" si="32"/>
        <v/>
      </c>
      <c r="S98" s="6" t="str">
        <f t="shared" si="32"/>
        <v/>
      </c>
      <c r="T98" s="6" t="str">
        <f t="shared" si="32"/>
        <v/>
      </c>
      <c r="U98" s="6" t="e">
        <f t="shared" si="27"/>
        <v>#N/A</v>
      </c>
      <c r="V98" s="6">
        <f t="shared" si="35"/>
        <v>0</v>
      </c>
      <c r="W98" s="6">
        <f t="shared" si="35"/>
        <v>0</v>
      </c>
      <c r="X98" s="6">
        <f t="shared" si="35"/>
        <v>0</v>
      </c>
      <c r="Y98" s="6">
        <f t="shared" si="37"/>
        <v>0</v>
      </c>
      <c r="Z98" s="6">
        <f t="shared" si="37"/>
        <v>0</v>
      </c>
      <c r="AA98" s="6">
        <f t="shared" si="37"/>
        <v>0</v>
      </c>
      <c r="AB98" s="6">
        <f t="shared" si="37"/>
        <v>0</v>
      </c>
      <c r="AC98" s="6">
        <f t="shared" si="37"/>
        <v>0</v>
      </c>
      <c r="AD98" s="6">
        <f t="shared" si="37"/>
        <v>0</v>
      </c>
      <c r="AE98" s="6">
        <f t="shared" si="37"/>
        <v>0</v>
      </c>
      <c r="AF98" s="6">
        <f t="shared" si="37"/>
        <v>0</v>
      </c>
      <c r="AG98" s="6" t="e">
        <f t="shared" si="37"/>
        <v>#N/A</v>
      </c>
      <c r="AH98" s="6" t="str">
        <f t="shared" si="37"/>
        <v>EN</v>
      </c>
      <c r="AI98" s="6">
        <f t="shared" si="34"/>
        <v>0</v>
      </c>
      <c r="AJ98" s="6">
        <f>INDEX('Registration form'!I:I,A18,1)</f>
        <v>0</v>
      </c>
      <c r="AK98" s="7" t="str">
        <f t="shared" si="28"/>
        <v>P5</v>
      </c>
      <c r="AL98" s="6" t="str">
        <f t="shared" si="26"/>
        <v/>
      </c>
    </row>
    <row r="99" spans="1:38" ht="16.5" customHeight="1" x14ac:dyDescent="0.25">
      <c r="B99" s="6">
        <f t="shared" si="32"/>
        <v>0</v>
      </c>
      <c r="C99" s="6">
        <f t="shared" si="32"/>
        <v>0</v>
      </c>
      <c r="D99" s="6">
        <f t="shared" si="32"/>
        <v>0</v>
      </c>
      <c r="E99" s="6">
        <f t="shared" si="32"/>
        <v>0</v>
      </c>
      <c r="F99" s="6">
        <f t="shared" si="32"/>
        <v>0</v>
      </c>
      <c r="G99" s="6">
        <f t="shared" si="32"/>
        <v>0</v>
      </c>
      <c r="H99" s="6">
        <f t="shared" si="32"/>
        <v>0</v>
      </c>
      <c r="I99" s="6">
        <f t="shared" si="32"/>
        <v>0</v>
      </c>
      <c r="J99" s="6">
        <f t="shared" si="32"/>
        <v>0</v>
      </c>
      <c r="K99" s="6">
        <f t="shared" si="32"/>
        <v>0</v>
      </c>
      <c r="L99" s="6">
        <f t="shared" si="32"/>
        <v>0</v>
      </c>
      <c r="M99" s="6" t="e">
        <f t="shared" si="36"/>
        <v>#N/A</v>
      </c>
      <c r="N99" s="6">
        <f t="shared" si="32"/>
        <v>0</v>
      </c>
      <c r="O99" s="6">
        <f t="shared" si="32"/>
        <v>0</v>
      </c>
      <c r="P99" s="6" t="str">
        <f t="shared" si="32"/>
        <v/>
      </c>
      <c r="Q99" s="6" t="str">
        <f t="shared" si="32"/>
        <v/>
      </c>
      <c r="R99" s="6" t="str">
        <f t="shared" si="32"/>
        <v/>
      </c>
      <c r="S99" s="6" t="str">
        <f t="shared" si="32"/>
        <v/>
      </c>
      <c r="T99" s="6" t="str">
        <f t="shared" si="32"/>
        <v/>
      </c>
      <c r="U99" s="6" t="e">
        <f t="shared" si="27"/>
        <v>#N/A</v>
      </c>
      <c r="V99" s="6">
        <f t="shared" si="35"/>
        <v>0</v>
      </c>
      <c r="W99" s="6">
        <f t="shared" si="35"/>
        <v>0</v>
      </c>
      <c r="X99" s="6">
        <f t="shared" si="35"/>
        <v>0</v>
      </c>
      <c r="Y99" s="6">
        <f t="shared" si="37"/>
        <v>0</v>
      </c>
      <c r="Z99" s="6">
        <f t="shared" si="37"/>
        <v>0</v>
      </c>
      <c r="AA99" s="6">
        <f t="shared" si="37"/>
        <v>0</v>
      </c>
      <c r="AB99" s="6">
        <f t="shared" si="37"/>
        <v>0</v>
      </c>
      <c r="AC99" s="6">
        <f t="shared" si="37"/>
        <v>0</v>
      </c>
      <c r="AD99" s="6">
        <f t="shared" si="37"/>
        <v>0</v>
      </c>
      <c r="AE99" s="6">
        <f t="shared" si="37"/>
        <v>0</v>
      </c>
      <c r="AF99" s="6">
        <f t="shared" si="37"/>
        <v>0</v>
      </c>
      <c r="AG99" s="6" t="e">
        <f t="shared" si="37"/>
        <v>#N/A</v>
      </c>
      <c r="AH99" s="6" t="str">
        <f t="shared" si="37"/>
        <v>EN</v>
      </c>
      <c r="AI99" s="6">
        <f t="shared" si="34"/>
        <v>0</v>
      </c>
      <c r="AJ99" s="6">
        <f>INDEX('Registration form'!I:I,A19,1)</f>
        <v>0</v>
      </c>
      <c r="AK99" s="7" t="str">
        <f t="shared" si="28"/>
        <v>P5</v>
      </c>
      <c r="AL99" s="6" t="str">
        <f t="shared" si="26"/>
        <v/>
      </c>
    </row>
    <row r="100" spans="1:38" ht="16.5" customHeight="1" x14ac:dyDescent="0.25">
      <c r="B100" s="6">
        <f t="shared" si="32"/>
        <v>0</v>
      </c>
      <c r="C100" s="6">
        <f t="shared" si="32"/>
        <v>0</v>
      </c>
      <c r="D100" s="6">
        <f t="shared" si="32"/>
        <v>0</v>
      </c>
      <c r="E100" s="6">
        <f t="shared" si="32"/>
        <v>0</v>
      </c>
      <c r="F100" s="6">
        <f t="shared" si="32"/>
        <v>0</v>
      </c>
      <c r="G100" s="6">
        <f t="shared" si="32"/>
        <v>0</v>
      </c>
      <c r="H100" s="6">
        <f t="shared" si="32"/>
        <v>0</v>
      </c>
      <c r="I100" s="6">
        <f t="shared" si="32"/>
        <v>0</v>
      </c>
      <c r="J100" s="6">
        <f t="shared" si="32"/>
        <v>0</v>
      </c>
      <c r="K100" s="6">
        <f t="shared" si="32"/>
        <v>0</v>
      </c>
      <c r="L100" s="6">
        <f t="shared" si="32"/>
        <v>0</v>
      </c>
      <c r="M100" s="6" t="e">
        <f t="shared" si="36"/>
        <v>#N/A</v>
      </c>
      <c r="N100" s="6">
        <f t="shared" si="32"/>
        <v>0</v>
      </c>
      <c r="O100" s="6">
        <f t="shared" si="32"/>
        <v>0</v>
      </c>
      <c r="P100" s="6" t="str">
        <f t="shared" si="32"/>
        <v/>
      </c>
      <c r="Q100" s="6" t="str">
        <f t="shared" si="32"/>
        <v/>
      </c>
      <c r="R100" s="6" t="str">
        <f t="shared" si="32"/>
        <v/>
      </c>
      <c r="S100" s="6" t="str">
        <f t="shared" si="32"/>
        <v/>
      </c>
      <c r="T100" s="6" t="str">
        <f t="shared" si="32"/>
        <v/>
      </c>
      <c r="U100" s="6" t="e">
        <f t="shared" si="27"/>
        <v>#N/A</v>
      </c>
      <c r="V100" s="6">
        <f t="shared" si="35"/>
        <v>0</v>
      </c>
      <c r="W100" s="6">
        <f t="shared" si="35"/>
        <v>0</v>
      </c>
      <c r="X100" s="6">
        <f t="shared" si="35"/>
        <v>0</v>
      </c>
      <c r="Y100" s="6">
        <f t="shared" si="37"/>
        <v>0</v>
      </c>
      <c r="Z100" s="6">
        <f t="shared" si="37"/>
        <v>0</v>
      </c>
      <c r="AA100" s="6">
        <f t="shared" si="37"/>
        <v>0</v>
      </c>
      <c r="AB100" s="6">
        <f t="shared" si="37"/>
        <v>0</v>
      </c>
      <c r="AC100" s="6">
        <f t="shared" si="37"/>
        <v>0</v>
      </c>
      <c r="AD100" s="6">
        <f t="shared" si="37"/>
        <v>0</v>
      </c>
      <c r="AE100" s="6">
        <f t="shared" si="37"/>
        <v>0</v>
      </c>
      <c r="AF100" s="6">
        <f t="shared" si="37"/>
        <v>0</v>
      </c>
      <c r="AG100" s="6" t="e">
        <f t="shared" si="37"/>
        <v>#N/A</v>
      </c>
      <c r="AH100" s="6" t="str">
        <f t="shared" si="37"/>
        <v>EN</v>
      </c>
      <c r="AI100" s="6">
        <f t="shared" si="34"/>
        <v>0</v>
      </c>
      <c r="AJ100" s="6">
        <f>INDEX('Registration form'!I:I,A20,1)</f>
        <v>0</v>
      </c>
      <c r="AK100" s="7" t="str">
        <f t="shared" si="28"/>
        <v>P5</v>
      </c>
      <c r="AL100" s="6" t="str">
        <f t="shared" si="26"/>
        <v/>
      </c>
    </row>
    <row r="101" spans="1:38" ht="16.5" customHeight="1" x14ac:dyDescent="0.25">
      <c r="B101" s="6">
        <f t="shared" si="32"/>
        <v>0</v>
      </c>
      <c r="C101" s="6">
        <f t="shared" si="32"/>
        <v>0</v>
      </c>
      <c r="D101" s="6">
        <f t="shared" si="32"/>
        <v>0</v>
      </c>
      <c r="E101" s="6">
        <f t="shared" si="32"/>
        <v>0</v>
      </c>
      <c r="F101" s="6">
        <f t="shared" si="32"/>
        <v>0</v>
      </c>
      <c r="G101" s="6">
        <f t="shared" si="32"/>
        <v>0</v>
      </c>
      <c r="H101" s="6">
        <f t="shared" si="32"/>
        <v>0</v>
      </c>
      <c r="I101" s="6">
        <f t="shared" si="32"/>
        <v>0</v>
      </c>
      <c r="J101" s="6">
        <f t="shared" si="32"/>
        <v>0</v>
      </c>
      <c r="K101" s="6">
        <f t="shared" si="32"/>
        <v>0</v>
      </c>
      <c r="L101" s="6">
        <f t="shared" si="32"/>
        <v>0</v>
      </c>
      <c r="M101" s="6" t="e">
        <f t="shared" si="36"/>
        <v>#N/A</v>
      </c>
      <c r="N101" s="6">
        <f t="shared" si="32"/>
        <v>0</v>
      </c>
      <c r="O101" s="6">
        <f t="shared" si="32"/>
        <v>0</v>
      </c>
      <c r="P101" s="6" t="str">
        <f t="shared" si="32"/>
        <v/>
      </c>
      <c r="Q101" s="6" t="str">
        <f t="shared" si="32"/>
        <v/>
      </c>
      <c r="R101" s="6" t="str">
        <f t="shared" si="32"/>
        <v/>
      </c>
      <c r="S101" s="6" t="str">
        <f t="shared" si="32"/>
        <v/>
      </c>
      <c r="T101" s="6" t="str">
        <f t="shared" si="32"/>
        <v/>
      </c>
      <c r="U101" s="6" t="e">
        <f t="shared" si="27"/>
        <v>#N/A</v>
      </c>
      <c r="V101" s="6">
        <f t="shared" si="35"/>
        <v>0</v>
      </c>
      <c r="W101" s="6">
        <f t="shared" si="35"/>
        <v>0</v>
      </c>
      <c r="X101" s="6">
        <f t="shared" si="35"/>
        <v>0</v>
      </c>
      <c r="Y101" s="6">
        <f t="shared" si="37"/>
        <v>0</v>
      </c>
      <c r="Z101" s="6">
        <f t="shared" si="37"/>
        <v>0</v>
      </c>
      <c r="AA101" s="6">
        <f t="shared" si="37"/>
        <v>0</v>
      </c>
      <c r="AB101" s="6">
        <f t="shared" si="37"/>
        <v>0</v>
      </c>
      <c r="AC101" s="6">
        <f t="shared" si="37"/>
        <v>0</v>
      </c>
      <c r="AD101" s="6">
        <f t="shared" si="37"/>
        <v>0</v>
      </c>
      <c r="AE101" s="6">
        <f t="shared" si="37"/>
        <v>0</v>
      </c>
      <c r="AF101" s="6">
        <f t="shared" si="37"/>
        <v>0</v>
      </c>
      <c r="AG101" s="6" t="e">
        <f t="shared" si="37"/>
        <v>#N/A</v>
      </c>
      <c r="AH101" s="6" t="str">
        <f t="shared" si="37"/>
        <v>EN</v>
      </c>
      <c r="AI101" s="6">
        <f t="shared" si="34"/>
        <v>0</v>
      </c>
      <c r="AJ101" s="6">
        <f>INDEX('Registration form'!I:I,A21,1)</f>
        <v>0</v>
      </c>
      <c r="AK101" s="7" t="str">
        <f t="shared" si="28"/>
        <v>P5</v>
      </c>
      <c r="AL101" s="6" t="str">
        <f t="shared" si="26"/>
        <v/>
      </c>
    </row>
    <row r="102" spans="1:38" ht="16.5" customHeight="1" x14ac:dyDescent="0.25">
      <c r="A102" s="9"/>
      <c r="B102" s="6">
        <f>INDEX('Registration form'!$J:$J,B$1,1)</f>
        <v>0</v>
      </c>
      <c r="C102" s="6">
        <f>INDEX('Registration form'!$J:$J,C$1,1)</f>
        <v>0</v>
      </c>
      <c r="D102" s="6">
        <f>INDEX('Registration form'!$J:$J,D$1,1)</f>
        <v>0</v>
      </c>
      <c r="E102" s="6">
        <f>INDEX('Registration form'!$J:$J,E$1,1)</f>
        <v>0</v>
      </c>
      <c r="F102" s="6">
        <f>INDEX('Registration form'!$J:$J,F$1,1)</f>
        <v>0</v>
      </c>
      <c r="G102" s="6">
        <f>INDEX('Registration form'!$J:$J,G$1,1)</f>
        <v>0</v>
      </c>
      <c r="H102" s="6">
        <f>INDEX('Registration form'!$J:$J,H$1,1)</f>
        <v>0</v>
      </c>
      <c r="I102" s="6">
        <f>INDEX('Registration form'!$J:$J,I$1,1)</f>
        <v>0</v>
      </c>
      <c r="J102" s="6">
        <f>INDEX('Registration form'!$J:$J,J$1,1)</f>
        <v>0</v>
      </c>
      <c r="K102" s="6">
        <f>INDEX('Registration form'!$J:$J,K$1,1)</f>
        <v>0</v>
      </c>
      <c r="L102" s="6">
        <f>INDEX('Registration form'!$J:$J,L$1,1)</f>
        <v>0</v>
      </c>
      <c r="M102" s="6" t="e">
        <f t="shared" si="36"/>
        <v>#N/A</v>
      </c>
      <c r="N102" s="6">
        <f>INDEX('Registration form'!$J:$J,N$1,1)</f>
        <v>0</v>
      </c>
      <c r="O102" s="6">
        <f>INDEX('Registration form'!$J:$J,O$1,1)</f>
        <v>0</v>
      </c>
      <c r="P102" s="6" t="str">
        <f>INDEX('Registration form'!$J:$J,P$1,1)</f>
        <v/>
      </c>
      <c r="Q102" s="6" t="str">
        <f>INDEX('Registration form'!$J:$J,Q$1,1)</f>
        <v/>
      </c>
      <c r="R102" s="6" t="str">
        <f>INDEX('Registration form'!$J:$J,R$1,1)</f>
        <v/>
      </c>
      <c r="S102" s="6" t="str">
        <f>INDEX('Registration form'!$J:$J,S$1,1)</f>
        <v/>
      </c>
      <c r="T102" s="6" t="str">
        <f>INDEX('Registration form'!$J:$J,T$1,1)</f>
        <v/>
      </c>
      <c r="U102" s="6" t="e">
        <f t="shared" si="27"/>
        <v>#N/A</v>
      </c>
      <c r="V102" s="6">
        <f>INDEX('Registration form'!$J:$J,V$1,1)</f>
        <v>0</v>
      </c>
      <c r="W102" s="6">
        <f>INDEX('Registration form'!$J:$J,W$1,1)</f>
        <v>0</v>
      </c>
      <c r="X102" s="6">
        <f>INDEX('Registration form'!$J:$J,X$1,1)</f>
        <v>0</v>
      </c>
      <c r="Y102" s="6">
        <f>INDEX('Registration form'!$J:$J,Y$1,1)</f>
        <v>0</v>
      </c>
      <c r="Z102" s="6">
        <f>INDEX('Registration form'!$J:$J,Z$1,1)</f>
        <v>0</v>
      </c>
      <c r="AA102" s="6">
        <f>INDEX('Registration form'!$J:$J,AA$1,1)</f>
        <v>0</v>
      </c>
      <c r="AB102" s="6">
        <f>INDEX('Registration form'!$J:$J,AB$1,1)</f>
        <v>0</v>
      </c>
      <c r="AC102" s="6">
        <f>INDEX('Registration form'!$J:$J,AC$1,1)</f>
        <v>0</v>
      </c>
      <c r="AD102" s="6">
        <f>INDEX('Registration form'!$J:$J,AD$1,1)</f>
        <v>0</v>
      </c>
      <c r="AE102" s="6">
        <f>INDEX('Registration form'!$J:$J,AE$1,1)</f>
        <v>0</v>
      </c>
      <c r="AF102" s="6">
        <f>INDEX('Registration form'!$J:$J,AF$1,1)</f>
        <v>0</v>
      </c>
      <c r="AG102" s="6" t="e">
        <f>INDEX('Registration form'!AC:AC,MATCH(INDEX('Registration form'!$J:$J,AG$1,1),'Registration form'!AB:AB,0),1)</f>
        <v>#N/A</v>
      </c>
      <c r="AH102" s="6" t="str">
        <f>INDEX(Lexique!A:A,MATCH(INDEX('Registration form'!$E:$E,AH$1,1),Lexique!F:F,0),1)</f>
        <v>EN</v>
      </c>
      <c r="AI102" s="6">
        <f t="shared" si="34"/>
        <v>0</v>
      </c>
      <c r="AJ102" s="6">
        <f>INDEX('Registration form'!J:J,A2,1)</f>
        <v>0</v>
      </c>
      <c r="AK102" s="7" t="s">
        <v>258</v>
      </c>
      <c r="AL102" s="6" t="str">
        <f t="shared" si="26"/>
        <v/>
      </c>
    </row>
    <row r="103" spans="1:38" ht="16.5" customHeight="1" x14ac:dyDescent="0.25">
      <c r="B103" s="6">
        <f>B$102</f>
        <v>0</v>
      </c>
      <c r="C103" s="6">
        <f t="shared" ref="C103:AH112" si="38">C$102</f>
        <v>0</v>
      </c>
      <c r="D103" s="6">
        <f t="shared" si="38"/>
        <v>0</v>
      </c>
      <c r="E103" s="6">
        <f t="shared" si="38"/>
        <v>0</v>
      </c>
      <c r="F103" s="6">
        <f t="shared" si="38"/>
        <v>0</v>
      </c>
      <c r="G103" s="6">
        <f t="shared" si="38"/>
        <v>0</v>
      </c>
      <c r="H103" s="6">
        <f t="shared" si="38"/>
        <v>0</v>
      </c>
      <c r="I103" s="6">
        <f t="shared" si="38"/>
        <v>0</v>
      </c>
      <c r="J103" s="6">
        <f t="shared" si="38"/>
        <v>0</v>
      </c>
      <c r="K103" s="6">
        <f t="shared" si="38"/>
        <v>0</v>
      </c>
      <c r="L103" s="6">
        <f t="shared" si="38"/>
        <v>0</v>
      </c>
      <c r="M103" s="6" t="e">
        <f t="shared" si="36"/>
        <v>#N/A</v>
      </c>
      <c r="N103" s="6">
        <f t="shared" si="38"/>
        <v>0</v>
      </c>
      <c r="O103" s="6">
        <f t="shared" si="38"/>
        <v>0</v>
      </c>
      <c r="P103" s="6" t="str">
        <f t="shared" si="38"/>
        <v/>
      </c>
      <c r="Q103" s="6" t="str">
        <f t="shared" si="38"/>
        <v/>
      </c>
      <c r="R103" s="6" t="str">
        <f t="shared" si="38"/>
        <v/>
      </c>
      <c r="S103" s="6" t="str">
        <f t="shared" si="38"/>
        <v/>
      </c>
      <c r="T103" s="6" t="str">
        <f t="shared" si="38"/>
        <v/>
      </c>
      <c r="U103" s="6" t="e">
        <f t="shared" si="27"/>
        <v>#N/A</v>
      </c>
      <c r="V103" s="6">
        <f t="shared" si="38"/>
        <v>0</v>
      </c>
      <c r="W103" s="6">
        <f t="shared" si="38"/>
        <v>0</v>
      </c>
      <c r="X103" s="6">
        <f t="shared" si="38"/>
        <v>0</v>
      </c>
      <c r="Y103" s="6">
        <f t="shared" si="38"/>
        <v>0</v>
      </c>
      <c r="Z103" s="6">
        <f t="shared" si="38"/>
        <v>0</v>
      </c>
      <c r="AA103" s="6">
        <f t="shared" si="38"/>
        <v>0</v>
      </c>
      <c r="AB103" s="6">
        <f t="shared" si="38"/>
        <v>0</v>
      </c>
      <c r="AC103" s="6">
        <f t="shared" si="38"/>
        <v>0</v>
      </c>
      <c r="AD103" s="6">
        <f t="shared" si="38"/>
        <v>0</v>
      </c>
      <c r="AE103" s="6">
        <f t="shared" si="38"/>
        <v>0</v>
      </c>
      <c r="AF103" s="6">
        <f t="shared" si="38"/>
        <v>0</v>
      </c>
      <c r="AG103" s="6" t="e">
        <f t="shared" si="38"/>
        <v>#N/A</v>
      </c>
      <c r="AH103" s="6" t="str">
        <f t="shared" si="38"/>
        <v>EN</v>
      </c>
      <c r="AI103" s="6">
        <f t="shared" si="34"/>
        <v>0</v>
      </c>
      <c r="AJ103" s="6">
        <f>INDEX('Registration form'!J:J,A3,1)</f>
        <v>0</v>
      </c>
      <c r="AK103" s="7" t="str">
        <f t="shared" si="28"/>
        <v>P6</v>
      </c>
      <c r="AL103" s="6" t="str">
        <f t="shared" si="26"/>
        <v/>
      </c>
    </row>
    <row r="104" spans="1:38" ht="16.5" customHeight="1" x14ac:dyDescent="0.25">
      <c r="B104" s="6">
        <f t="shared" ref="B104:T121" si="39">B$102</f>
        <v>0</v>
      </c>
      <c r="C104" s="6">
        <f t="shared" si="38"/>
        <v>0</v>
      </c>
      <c r="D104" s="6">
        <f t="shared" si="38"/>
        <v>0</v>
      </c>
      <c r="E104" s="6">
        <f t="shared" si="38"/>
        <v>0</v>
      </c>
      <c r="F104" s="6">
        <f t="shared" si="38"/>
        <v>0</v>
      </c>
      <c r="G104" s="6">
        <f t="shared" si="38"/>
        <v>0</v>
      </c>
      <c r="H104" s="6">
        <f t="shared" si="38"/>
        <v>0</v>
      </c>
      <c r="I104" s="6">
        <f t="shared" si="38"/>
        <v>0</v>
      </c>
      <c r="J104" s="6">
        <f t="shared" si="38"/>
        <v>0</v>
      </c>
      <c r="K104" s="6">
        <f t="shared" si="38"/>
        <v>0</v>
      </c>
      <c r="L104" s="6">
        <f t="shared" si="38"/>
        <v>0</v>
      </c>
      <c r="M104" s="6" t="e">
        <f t="shared" si="36"/>
        <v>#N/A</v>
      </c>
      <c r="N104" s="6">
        <f t="shared" si="38"/>
        <v>0</v>
      </c>
      <c r="O104" s="6">
        <f t="shared" si="38"/>
        <v>0</v>
      </c>
      <c r="P104" s="6" t="str">
        <f t="shared" si="38"/>
        <v/>
      </c>
      <c r="Q104" s="6" t="str">
        <f t="shared" si="38"/>
        <v/>
      </c>
      <c r="R104" s="6" t="str">
        <f t="shared" si="38"/>
        <v/>
      </c>
      <c r="S104" s="6" t="str">
        <f t="shared" si="38"/>
        <v/>
      </c>
      <c r="T104" s="6" t="str">
        <f t="shared" si="38"/>
        <v/>
      </c>
      <c r="U104" s="6" t="e">
        <f t="shared" si="27"/>
        <v>#N/A</v>
      </c>
      <c r="V104" s="6">
        <f t="shared" si="38"/>
        <v>0</v>
      </c>
      <c r="W104" s="6">
        <f t="shared" si="38"/>
        <v>0</v>
      </c>
      <c r="X104" s="6">
        <f t="shared" si="38"/>
        <v>0</v>
      </c>
      <c r="Y104" s="6">
        <f t="shared" si="38"/>
        <v>0</v>
      </c>
      <c r="Z104" s="6">
        <f t="shared" si="38"/>
        <v>0</v>
      </c>
      <c r="AA104" s="6">
        <f t="shared" si="38"/>
        <v>0</v>
      </c>
      <c r="AB104" s="6">
        <f t="shared" si="38"/>
        <v>0</v>
      </c>
      <c r="AC104" s="6">
        <f t="shared" si="38"/>
        <v>0</v>
      </c>
      <c r="AD104" s="6">
        <f t="shared" si="38"/>
        <v>0</v>
      </c>
      <c r="AE104" s="6">
        <f t="shared" si="38"/>
        <v>0</v>
      </c>
      <c r="AF104" s="6">
        <f t="shared" si="38"/>
        <v>0</v>
      </c>
      <c r="AG104" s="6" t="e">
        <f t="shared" si="38"/>
        <v>#N/A</v>
      </c>
      <c r="AH104" s="6" t="str">
        <f t="shared" si="38"/>
        <v>EN</v>
      </c>
      <c r="AI104" s="6">
        <f t="shared" si="34"/>
        <v>0</v>
      </c>
      <c r="AJ104" s="6">
        <f>INDEX('Registration form'!J:J,A4,1)</f>
        <v>0</v>
      </c>
      <c r="AK104" s="7" t="str">
        <f t="shared" si="28"/>
        <v>P6</v>
      </c>
      <c r="AL104" s="6" t="str">
        <f t="shared" si="26"/>
        <v/>
      </c>
    </row>
    <row r="105" spans="1:38" ht="16.5" customHeight="1" x14ac:dyDescent="0.25">
      <c r="B105" s="6">
        <f t="shared" si="39"/>
        <v>0</v>
      </c>
      <c r="C105" s="6">
        <f t="shared" si="38"/>
        <v>0</v>
      </c>
      <c r="D105" s="6">
        <f t="shared" si="38"/>
        <v>0</v>
      </c>
      <c r="E105" s="6">
        <f t="shared" si="38"/>
        <v>0</v>
      </c>
      <c r="F105" s="6">
        <f t="shared" si="38"/>
        <v>0</v>
      </c>
      <c r="G105" s="6">
        <f t="shared" si="38"/>
        <v>0</v>
      </c>
      <c r="H105" s="6">
        <f t="shared" si="38"/>
        <v>0</v>
      </c>
      <c r="I105" s="6">
        <f t="shared" si="38"/>
        <v>0</v>
      </c>
      <c r="J105" s="6">
        <f t="shared" si="38"/>
        <v>0</v>
      </c>
      <c r="K105" s="6">
        <f t="shared" si="38"/>
        <v>0</v>
      </c>
      <c r="L105" s="6">
        <f t="shared" si="38"/>
        <v>0</v>
      </c>
      <c r="M105" s="6" t="e">
        <f t="shared" si="36"/>
        <v>#N/A</v>
      </c>
      <c r="N105" s="6">
        <f t="shared" si="38"/>
        <v>0</v>
      </c>
      <c r="O105" s="6">
        <f t="shared" si="38"/>
        <v>0</v>
      </c>
      <c r="P105" s="6" t="str">
        <f t="shared" si="38"/>
        <v/>
      </c>
      <c r="Q105" s="6" t="str">
        <f t="shared" si="38"/>
        <v/>
      </c>
      <c r="R105" s="6" t="str">
        <f t="shared" si="38"/>
        <v/>
      </c>
      <c r="S105" s="6" t="str">
        <f t="shared" si="38"/>
        <v/>
      </c>
      <c r="T105" s="6" t="str">
        <f t="shared" si="38"/>
        <v/>
      </c>
      <c r="U105" s="6" t="e">
        <f t="shared" si="27"/>
        <v>#N/A</v>
      </c>
      <c r="V105" s="6">
        <f t="shared" si="38"/>
        <v>0</v>
      </c>
      <c r="W105" s="6">
        <f t="shared" si="38"/>
        <v>0</v>
      </c>
      <c r="X105" s="6">
        <f t="shared" si="38"/>
        <v>0</v>
      </c>
      <c r="Y105" s="6">
        <f t="shared" si="38"/>
        <v>0</v>
      </c>
      <c r="Z105" s="6">
        <f t="shared" si="38"/>
        <v>0</v>
      </c>
      <c r="AA105" s="6">
        <f t="shared" si="38"/>
        <v>0</v>
      </c>
      <c r="AB105" s="6">
        <f t="shared" si="38"/>
        <v>0</v>
      </c>
      <c r="AC105" s="6">
        <f t="shared" si="38"/>
        <v>0</v>
      </c>
      <c r="AD105" s="6">
        <f t="shared" si="38"/>
        <v>0</v>
      </c>
      <c r="AE105" s="6">
        <f t="shared" si="38"/>
        <v>0</v>
      </c>
      <c r="AF105" s="6">
        <f t="shared" si="38"/>
        <v>0</v>
      </c>
      <c r="AG105" s="6" t="e">
        <f t="shared" si="38"/>
        <v>#N/A</v>
      </c>
      <c r="AH105" s="6" t="str">
        <f t="shared" si="38"/>
        <v>EN</v>
      </c>
      <c r="AI105" s="6">
        <f t="shared" si="34"/>
        <v>0</v>
      </c>
      <c r="AJ105" s="6">
        <f>INDEX('Registration form'!J:J,A5,1)</f>
        <v>0</v>
      </c>
      <c r="AK105" s="7" t="str">
        <f t="shared" si="28"/>
        <v>P6</v>
      </c>
      <c r="AL105" s="6" t="str">
        <f t="shared" si="26"/>
        <v/>
      </c>
    </row>
    <row r="106" spans="1:38" ht="16.5" customHeight="1" x14ac:dyDescent="0.25">
      <c r="B106" s="6">
        <f t="shared" si="39"/>
        <v>0</v>
      </c>
      <c r="C106" s="6">
        <f t="shared" si="38"/>
        <v>0</v>
      </c>
      <c r="D106" s="6">
        <f t="shared" si="38"/>
        <v>0</v>
      </c>
      <c r="E106" s="6">
        <f t="shared" si="38"/>
        <v>0</v>
      </c>
      <c r="F106" s="6">
        <f t="shared" si="38"/>
        <v>0</v>
      </c>
      <c r="G106" s="6">
        <f t="shared" si="38"/>
        <v>0</v>
      </c>
      <c r="H106" s="6">
        <f t="shared" si="38"/>
        <v>0</v>
      </c>
      <c r="I106" s="6">
        <f t="shared" si="38"/>
        <v>0</v>
      </c>
      <c r="J106" s="6">
        <f t="shared" ref="J106:L111" si="40">J$102</f>
        <v>0</v>
      </c>
      <c r="K106" s="6">
        <f t="shared" si="40"/>
        <v>0</v>
      </c>
      <c r="L106" s="6">
        <f t="shared" si="40"/>
        <v>0</v>
      </c>
      <c r="M106" s="6" t="e">
        <f t="shared" si="36"/>
        <v>#N/A</v>
      </c>
      <c r="N106" s="6">
        <f t="shared" si="38"/>
        <v>0</v>
      </c>
      <c r="O106" s="6">
        <f t="shared" si="38"/>
        <v>0</v>
      </c>
      <c r="P106" s="6" t="str">
        <f t="shared" si="38"/>
        <v/>
      </c>
      <c r="Q106" s="6" t="str">
        <f t="shared" si="38"/>
        <v/>
      </c>
      <c r="R106" s="6" t="str">
        <f t="shared" si="38"/>
        <v/>
      </c>
      <c r="S106" s="6" t="str">
        <f t="shared" si="38"/>
        <v/>
      </c>
      <c r="T106" s="6" t="str">
        <f t="shared" si="38"/>
        <v/>
      </c>
      <c r="U106" s="6" t="e">
        <f t="shared" si="27"/>
        <v>#N/A</v>
      </c>
      <c r="V106" s="6">
        <f t="shared" si="38"/>
        <v>0</v>
      </c>
      <c r="W106" s="6">
        <f t="shared" si="38"/>
        <v>0</v>
      </c>
      <c r="X106" s="6">
        <f t="shared" si="38"/>
        <v>0</v>
      </c>
      <c r="Y106" s="6">
        <f t="shared" si="38"/>
        <v>0</v>
      </c>
      <c r="Z106" s="6">
        <f t="shared" si="38"/>
        <v>0</v>
      </c>
      <c r="AA106" s="6">
        <f t="shared" si="38"/>
        <v>0</v>
      </c>
      <c r="AB106" s="6">
        <f t="shared" si="38"/>
        <v>0</v>
      </c>
      <c r="AC106" s="6">
        <f t="shared" si="38"/>
        <v>0</v>
      </c>
      <c r="AD106" s="6">
        <f t="shared" si="38"/>
        <v>0</v>
      </c>
      <c r="AE106" s="6">
        <f t="shared" si="38"/>
        <v>0</v>
      </c>
      <c r="AF106" s="6">
        <f t="shared" si="38"/>
        <v>0</v>
      </c>
      <c r="AG106" s="6" t="e">
        <f t="shared" si="38"/>
        <v>#N/A</v>
      </c>
      <c r="AH106" s="6" t="str">
        <f t="shared" si="38"/>
        <v>EN</v>
      </c>
      <c r="AI106" s="6">
        <f t="shared" si="34"/>
        <v>0</v>
      </c>
      <c r="AJ106" s="6">
        <f>INDEX('Registration form'!J:J,A6,1)</f>
        <v>0</v>
      </c>
      <c r="AK106" s="7" t="str">
        <f t="shared" si="28"/>
        <v>P6</v>
      </c>
      <c r="AL106" s="6" t="str">
        <f t="shared" si="26"/>
        <v/>
      </c>
    </row>
    <row r="107" spans="1:38" ht="16.5" customHeight="1" x14ac:dyDescent="0.25">
      <c r="B107" s="6">
        <f t="shared" si="39"/>
        <v>0</v>
      </c>
      <c r="C107" s="6">
        <f t="shared" si="38"/>
        <v>0</v>
      </c>
      <c r="D107" s="6">
        <f t="shared" si="38"/>
        <v>0</v>
      </c>
      <c r="E107" s="6">
        <f t="shared" si="38"/>
        <v>0</v>
      </c>
      <c r="F107" s="6">
        <f t="shared" si="38"/>
        <v>0</v>
      </c>
      <c r="G107" s="6">
        <f t="shared" si="38"/>
        <v>0</v>
      </c>
      <c r="H107" s="6">
        <f t="shared" si="38"/>
        <v>0</v>
      </c>
      <c r="I107" s="6">
        <f t="shared" si="38"/>
        <v>0</v>
      </c>
      <c r="J107" s="6">
        <f t="shared" si="40"/>
        <v>0</v>
      </c>
      <c r="K107" s="6">
        <f t="shared" si="40"/>
        <v>0</v>
      </c>
      <c r="L107" s="6">
        <f t="shared" si="40"/>
        <v>0</v>
      </c>
      <c r="M107" s="6" t="e">
        <f t="shared" si="36"/>
        <v>#N/A</v>
      </c>
      <c r="N107" s="6">
        <f t="shared" si="38"/>
        <v>0</v>
      </c>
      <c r="O107" s="6">
        <f t="shared" si="38"/>
        <v>0</v>
      </c>
      <c r="P107" s="6" t="str">
        <f t="shared" si="38"/>
        <v/>
      </c>
      <c r="Q107" s="6" t="str">
        <f t="shared" si="38"/>
        <v/>
      </c>
      <c r="R107" s="6" t="str">
        <f t="shared" si="38"/>
        <v/>
      </c>
      <c r="S107" s="6" t="str">
        <f t="shared" si="38"/>
        <v/>
      </c>
      <c r="T107" s="6" t="str">
        <f t="shared" si="38"/>
        <v/>
      </c>
      <c r="U107" s="6" t="e">
        <f t="shared" si="27"/>
        <v>#N/A</v>
      </c>
      <c r="V107" s="6">
        <f t="shared" si="38"/>
        <v>0</v>
      </c>
      <c r="W107" s="6">
        <f t="shared" si="38"/>
        <v>0</v>
      </c>
      <c r="X107" s="6">
        <f t="shared" si="38"/>
        <v>0</v>
      </c>
      <c r="Y107" s="6">
        <f t="shared" si="38"/>
        <v>0</v>
      </c>
      <c r="Z107" s="6">
        <f t="shared" si="38"/>
        <v>0</v>
      </c>
      <c r="AA107" s="6">
        <f t="shared" si="38"/>
        <v>0</v>
      </c>
      <c r="AB107" s="6">
        <f t="shared" si="38"/>
        <v>0</v>
      </c>
      <c r="AC107" s="6">
        <f t="shared" si="38"/>
        <v>0</v>
      </c>
      <c r="AD107" s="6">
        <f t="shared" si="38"/>
        <v>0</v>
      </c>
      <c r="AE107" s="6">
        <f t="shared" si="38"/>
        <v>0</v>
      </c>
      <c r="AF107" s="6">
        <f t="shared" si="38"/>
        <v>0</v>
      </c>
      <c r="AG107" s="6" t="e">
        <f t="shared" si="38"/>
        <v>#N/A</v>
      </c>
      <c r="AH107" s="6" t="str">
        <f t="shared" si="38"/>
        <v>EN</v>
      </c>
      <c r="AI107" s="6">
        <f t="shared" si="34"/>
        <v>0</v>
      </c>
      <c r="AJ107" s="6">
        <f>INDEX('Registration form'!J:J,A7,1)</f>
        <v>0</v>
      </c>
      <c r="AK107" s="7" t="str">
        <f t="shared" si="28"/>
        <v>P6</v>
      </c>
      <c r="AL107" s="6" t="str">
        <f t="shared" si="26"/>
        <v/>
      </c>
    </row>
    <row r="108" spans="1:38" ht="16.5" customHeight="1" x14ac:dyDescent="0.25">
      <c r="B108" s="6">
        <f t="shared" si="39"/>
        <v>0</v>
      </c>
      <c r="C108" s="6">
        <f t="shared" si="38"/>
        <v>0</v>
      </c>
      <c r="D108" s="6">
        <f t="shared" si="38"/>
        <v>0</v>
      </c>
      <c r="E108" s="6">
        <f t="shared" si="38"/>
        <v>0</v>
      </c>
      <c r="F108" s="6">
        <f t="shared" si="38"/>
        <v>0</v>
      </c>
      <c r="G108" s="6">
        <f t="shared" si="38"/>
        <v>0</v>
      </c>
      <c r="H108" s="6">
        <f t="shared" si="38"/>
        <v>0</v>
      </c>
      <c r="I108" s="6">
        <f t="shared" si="38"/>
        <v>0</v>
      </c>
      <c r="J108" s="6">
        <f t="shared" si="40"/>
        <v>0</v>
      </c>
      <c r="K108" s="6">
        <f t="shared" si="40"/>
        <v>0</v>
      </c>
      <c r="L108" s="6">
        <f t="shared" si="40"/>
        <v>0</v>
      </c>
      <c r="M108" s="6" t="e">
        <f t="shared" si="36"/>
        <v>#N/A</v>
      </c>
      <c r="N108" s="6">
        <f t="shared" si="38"/>
        <v>0</v>
      </c>
      <c r="O108" s="6">
        <f t="shared" si="38"/>
        <v>0</v>
      </c>
      <c r="P108" s="6" t="str">
        <f t="shared" si="38"/>
        <v/>
      </c>
      <c r="Q108" s="6" t="str">
        <f t="shared" si="38"/>
        <v/>
      </c>
      <c r="R108" s="6" t="str">
        <f t="shared" si="38"/>
        <v/>
      </c>
      <c r="S108" s="6" t="str">
        <f t="shared" si="38"/>
        <v/>
      </c>
      <c r="T108" s="6" t="str">
        <f t="shared" si="38"/>
        <v/>
      </c>
      <c r="U108" s="6" t="e">
        <f t="shared" si="27"/>
        <v>#N/A</v>
      </c>
      <c r="V108" s="6">
        <f t="shared" si="38"/>
        <v>0</v>
      </c>
      <c r="W108" s="6">
        <f t="shared" si="38"/>
        <v>0</v>
      </c>
      <c r="X108" s="6">
        <f t="shared" si="38"/>
        <v>0</v>
      </c>
      <c r="Y108" s="6">
        <f t="shared" si="38"/>
        <v>0</v>
      </c>
      <c r="Z108" s="6">
        <f t="shared" si="38"/>
        <v>0</v>
      </c>
      <c r="AA108" s="6">
        <f t="shared" si="38"/>
        <v>0</v>
      </c>
      <c r="AB108" s="6">
        <f t="shared" si="38"/>
        <v>0</v>
      </c>
      <c r="AC108" s="6">
        <f t="shared" si="38"/>
        <v>0</v>
      </c>
      <c r="AD108" s="6">
        <f t="shared" si="38"/>
        <v>0</v>
      </c>
      <c r="AE108" s="6">
        <f t="shared" si="38"/>
        <v>0</v>
      </c>
      <c r="AF108" s="6">
        <f t="shared" si="38"/>
        <v>0</v>
      </c>
      <c r="AG108" s="6" t="e">
        <f t="shared" si="38"/>
        <v>#N/A</v>
      </c>
      <c r="AH108" s="6" t="str">
        <f t="shared" si="38"/>
        <v>EN</v>
      </c>
      <c r="AI108" s="6">
        <f t="shared" si="34"/>
        <v>0</v>
      </c>
      <c r="AJ108" s="6">
        <f>INDEX('Registration form'!J:J,A8,1)</f>
        <v>0</v>
      </c>
      <c r="AK108" s="7" t="str">
        <f t="shared" si="28"/>
        <v>P6</v>
      </c>
      <c r="AL108" s="6" t="str">
        <f t="shared" si="26"/>
        <v/>
      </c>
    </row>
    <row r="109" spans="1:38" ht="16.5" customHeight="1" x14ac:dyDescent="0.25">
      <c r="B109" s="6">
        <f t="shared" si="39"/>
        <v>0</v>
      </c>
      <c r="C109" s="6">
        <f t="shared" si="38"/>
        <v>0</v>
      </c>
      <c r="D109" s="6">
        <f t="shared" si="38"/>
        <v>0</v>
      </c>
      <c r="E109" s="6">
        <f t="shared" si="38"/>
        <v>0</v>
      </c>
      <c r="F109" s="6">
        <f t="shared" si="38"/>
        <v>0</v>
      </c>
      <c r="G109" s="6">
        <f t="shared" si="38"/>
        <v>0</v>
      </c>
      <c r="H109" s="6">
        <f t="shared" si="38"/>
        <v>0</v>
      </c>
      <c r="I109" s="6">
        <f t="shared" si="38"/>
        <v>0</v>
      </c>
      <c r="J109" s="6">
        <f t="shared" si="40"/>
        <v>0</v>
      </c>
      <c r="K109" s="6">
        <f t="shared" si="40"/>
        <v>0</v>
      </c>
      <c r="L109" s="6">
        <f t="shared" si="40"/>
        <v>0</v>
      </c>
      <c r="M109" s="6" t="e">
        <f t="shared" si="36"/>
        <v>#N/A</v>
      </c>
      <c r="N109" s="6">
        <f t="shared" si="38"/>
        <v>0</v>
      </c>
      <c r="O109" s="6">
        <f t="shared" si="38"/>
        <v>0</v>
      </c>
      <c r="P109" s="6" t="str">
        <f t="shared" si="38"/>
        <v/>
      </c>
      <c r="Q109" s="6" t="str">
        <f t="shared" si="38"/>
        <v/>
      </c>
      <c r="R109" s="6" t="str">
        <f t="shared" si="38"/>
        <v/>
      </c>
      <c r="S109" s="6" t="str">
        <f t="shared" si="38"/>
        <v/>
      </c>
      <c r="T109" s="6" t="str">
        <f t="shared" si="38"/>
        <v/>
      </c>
      <c r="U109" s="6" t="e">
        <f t="shared" si="27"/>
        <v>#N/A</v>
      </c>
      <c r="V109" s="6">
        <f t="shared" si="38"/>
        <v>0</v>
      </c>
      <c r="W109" s="6">
        <f t="shared" si="38"/>
        <v>0</v>
      </c>
      <c r="X109" s="6">
        <f t="shared" si="38"/>
        <v>0</v>
      </c>
      <c r="Y109" s="6">
        <f t="shared" si="38"/>
        <v>0</v>
      </c>
      <c r="Z109" s="6">
        <f t="shared" si="38"/>
        <v>0</v>
      </c>
      <c r="AA109" s="6">
        <f t="shared" si="38"/>
        <v>0</v>
      </c>
      <c r="AB109" s="6">
        <f t="shared" si="38"/>
        <v>0</v>
      </c>
      <c r="AC109" s="6">
        <f t="shared" si="38"/>
        <v>0</v>
      </c>
      <c r="AD109" s="6">
        <f t="shared" si="38"/>
        <v>0</v>
      </c>
      <c r="AE109" s="6">
        <f t="shared" si="38"/>
        <v>0</v>
      </c>
      <c r="AF109" s="6">
        <f t="shared" si="38"/>
        <v>0</v>
      </c>
      <c r="AG109" s="6" t="e">
        <f t="shared" si="38"/>
        <v>#N/A</v>
      </c>
      <c r="AH109" s="6" t="str">
        <f t="shared" si="38"/>
        <v>EN</v>
      </c>
      <c r="AI109" s="6">
        <f t="shared" si="34"/>
        <v>0</v>
      </c>
      <c r="AJ109" s="6">
        <f>INDEX('Registration form'!J:J,A9,1)</f>
        <v>0</v>
      </c>
      <c r="AK109" s="7" t="str">
        <f t="shared" si="28"/>
        <v>P6</v>
      </c>
      <c r="AL109" s="6" t="str">
        <f t="shared" si="26"/>
        <v/>
      </c>
    </row>
    <row r="110" spans="1:38" ht="16.5" customHeight="1" x14ac:dyDescent="0.25">
      <c r="B110" s="6">
        <f t="shared" si="39"/>
        <v>0</v>
      </c>
      <c r="C110" s="6">
        <f t="shared" si="38"/>
        <v>0</v>
      </c>
      <c r="D110" s="6">
        <f t="shared" si="38"/>
        <v>0</v>
      </c>
      <c r="E110" s="6">
        <f t="shared" si="38"/>
        <v>0</v>
      </c>
      <c r="F110" s="6">
        <f t="shared" si="38"/>
        <v>0</v>
      </c>
      <c r="G110" s="6">
        <f t="shared" si="38"/>
        <v>0</v>
      </c>
      <c r="H110" s="6">
        <f t="shared" si="38"/>
        <v>0</v>
      </c>
      <c r="I110" s="6">
        <f t="shared" si="38"/>
        <v>0</v>
      </c>
      <c r="J110" s="6">
        <f t="shared" si="40"/>
        <v>0</v>
      </c>
      <c r="K110" s="6">
        <f t="shared" si="40"/>
        <v>0</v>
      </c>
      <c r="L110" s="6">
        <f t="shared" si="40"/>
        <v>0</v>
      </c>
      <c r="M110" s="6" t="e">
        <f t="shared" si="36"/>
        <v>#N/A</v>
      </c>
      <c r="N110" s="6">
        <f t="shared" si="38"/>
        <v>0</v>
      </c>
      <c r="O110" s="6">
        <f t="shared" si="38"/>
        <v>0</v>
      </c>
      <c r="P110" s="6" t="str">
        <f t="shared" si="38"/>
        <v/>
      </c>
      <c r="Q110" s="6" t="str">
        <f t="shared" si="38"/>
        <v/>
      </c>
      <c r="R110" s="6" t="str">
        <f t="shared" si="38"/>
        <v/>
      </c>
      <c r="S110" s="6" t="str">
        <f t="shared" si="38"/>
        <v/>
      </c>
      <c r="T110" s="6" t="str">
        <f t="shared" si="38"/>
        <v/>
      </c>
      <c r="U110" s="6" t="e">
        <f t="shared" si="27"/>
        <v>#N/A</v>
      </c>
      <c r="V110" s="6">
        <f t="shared" si="38"/>
        <v>0</v>
      </c>
      <c r="W110" s="6">
        <f t="shared" si="38"/>
        <v>0</v>
      </c>
      <c r="X110" s="6">
        <f t="shared" si="38"/>
        <v>0</v>
      </c>
      <c r="Y110" s="6">
        <f t="shared" si="38"/>
        <v>0</v>
      </c>
      <c r="Z110" s="6">
        <f t="shared" si="38"/>
        <v>0</v>
      </c>
      <c r="AA110" s="6">
        <f t="shared" si="38"/>
        <v>0</v>
      </c>
      <c r="AB110" s="6">
        <f t="shared" si="38"/>
        <v>0</v>
      </c>
      <c r="AC110" s="6">
        <f t="shared" si="38"/>
        <v>0</v>
      </c>
      <c r="AD110" s="6">
        <f t="shared" si="38"/>
        <v>0</v>
      </c>
      <c r="AE110" s="6">
        <f t="shared" si="38"/>
        <v>0</v>
      </c>
      <c r="AF110" s="6">
        <f t="shared" si="38"/>
        <v>0</v>
      </c>
      <c r="AG110" s="6" t="e">
        <f t="shared" si="38"/>
        <v>#N/A</v>
      </c>
      <c r="AH110" s="6" t="str">
        <f t="shared" si="38"/>
        <v>EN</v>
      </c>
      <c r="AI110" s="6">
        <f t="shared" si="34"/>
        <v>0</v>
      </c>
      <c r="AJ110" s="6">
        <f>INDEX('Registration form'!J:J,A10,1)</f>
        <v>0</v>
      </c>
      <c r="AK110" s="7" t="str">
        <f t="shared" si="28"/>
        <v>P6</v>
      </c>
      <c r="AL110" s="6" t="str">
        <f t="shared" si="26"/>
        <v/>
      </c>
    </row>
    <row r="111" spans="1:38" ht="16.5" customHeight="1" x14ac:dyDescent="0.25">
      <c r="B111" s="6">
        <f t="shared" si="39"/>
        <v>0</v>
      </c>
      <c r="C111" s="6">
        <f t="shared" si="38"/>
        <v>0</v>
      </c>
      <c r="D111" s="6">
        <f t="shared" si="38"/>
        <v>0</v>
      </c>
      <c r="E111" s="6">
        <f t="shared" si="38"/>
        <v>0</v>
      </c>
      <c r="F111" s="6">
        <f t="shared" si="38"/>
        <v>0</v>
      </c>
      <c r="G111" s="6">
        <f t="shared" si="38"/>
        <v>0</v>
      </c>
      <c r="H111" s="6">
        <f t="shared" si="38"/>
        <v>0</v>
      </c>
      <c r="I111" s="6">
        <f t="shared" si="38"/>
        <v>0</v>
      </c>
      <c r="J111" s="6">
        <f t="shared" si="40"/>
        <v>0</v>
      </c>
      <c r="K111" s="6">
        <f t="shared" si="40"/>
        <v>0</v>
      </c>
      <c r="L111" s="6">
        <f t="shared" si="40"/>
        <v>0</v>
      </c>
      <c r="M111" s="6" t="e">
        <f t="shared" si="36"/>
        <v>#N/A</v>
      </c>
      <c r="N111" s="6">
        <f t="shared" si="38"/>
        <v>0</v>
      </c>
      <c r="O111" s="6">
        <f t="shared" si="38"/>
        <v>0</v>
      </c>
      <c r="P111" s="6" t="str">
        <f t="shared" si="38"/>
        <v/>
      </c>
      <c r="Q111" s="6" t="str">
        <f t="shared" si="38"/>
        <v/>
      </c>
      <c r="R111" s="6" t="str">
        <f t="shared" si="38"/>
        <v/>
      </c>
      <c r="S111" s="6" t="str">
        <f t="shared" si="38"/>
        <v/>
      </c>
      <c r="T111" s="6" t="str">
        <f t="shared" si="38"/>
        <v/>
      </c>
      <c r="U111" s="6" t="e">
        <f t="shared" si="27"/>
        <v>#N/A</v>
      </c>
      <c r="V111" s="6">
        <f t="shared" si="38"/>
        <v>0</v>
      </c>
      <c r="W111" s="6">
        <f t="shared" si="38"/>
        <v>0</v>
      </c>
      <c r="X111" s="6">
        <f t="shared" si="38"/>
        <v>0</v>
      </c>
      <c r="Y111" s="6">
        <f t="shared" si="38"/>
        <v>0</v>
      </c>
      <c r="Z111" s="6">
        <f t="shared" si="38"/>
        <v>0</v>
      </c>
      <c r="AA111" s="6">
        <f t="shared" si="38"/>
        <v>0</v>
      </c>
      <c r="AB111" s="6">
        <f t="shared" si="38"/>
        <v>0</v>
      </c>
      <c r="AC111" s="6">
        <f t="shared" si="38"/>
        <v>0</v>
      </c>
      <c r="AD111" s="6">
        <f t="shared" si="38"/>
        <v>0</v>
      </c>
      <c r="AE111" s="6">
        <f t="shared" si="38"/>
        <v>0</v>
      </c>
      <c r="AF111" s="6">
        <f t="shared" si="38"/>
        <v>0</v>
      </c>
      <c r="AG111" s="6" t="e">
        <f t="shared" si="38"/>
        <v>#N/A</v>
      </c>
      <c r="AH111" s="6" t="str">
        <f t="shared" si="38"/>
        <v>EN</v>
      </c>
      <c r="AI111" s="6">
        <f t="shared" si="34"/>
        <v>0</v>
      </c>
      <c r="AJ111" s="6">
        <f>INDEX('Registration form'!J:J,A11,1)</f>
        <v>0</v>
      </c>
      <c r="AK111" s="7" t="str">
        <f t="shared" si="28"/>
        <v>P6</v>
      </c>
      <c r="AL111" s="6" t="str">
        <f t="shared" si="26"/>
        <v/>
      </c>
    </row>
    <row r="112" spans="1:38" ht="16.5" customHeight="1" x14ac:dyDescent="0.25">
      <c r="B112" s="6">
        <f t="shared" si="39"/>
        <v>0</v>
      </c>
      <c r="C112" s="6">
        <f t="shared" si="38"/>
        <v>0</v>
      </c>
      <c r="D112" s="6">
        <f t="shared" si="38"/>
        <v>0</v>
      </c>
      <c r="E112" s="6">
        <f t="shared" si="38"/>
        <v>0</v>
      </c>
      <c r="F112" s="6">
        <f t="shared" ref="F112:X121" si="41">F$102</f>
        <v>0</v>
      </c>
      <c r="G112" s="6">
        <f t="shared" si="41"/>
        <v>0</v>
      </c>
      <c r="H112" s="6">
        <f t="shared" si="41"/>
        <v>0</v>
      </c>
      <c r="I112" s="6">
        <f t="shared" si="41"/>
        <v>0</v>
      </c>
      <c r="J112" s="6">
        <f t="shared" si="41"/>
        <v>0</v>
      </c>
      <c r="K112" s="6">
        <f t="shared" si="41"/>
        <v>0</v>
      </c>
      <c r="L112" s="6">
        <f t="shared" si="41"/>
        <v>0</v>
      </c>
      <c r="M112" s="6" t="e">
        <f t="shared" si="36"/>
        <v>#N/A</v>
      </c>
      <c r="N112" s="6">
        <f t="shared" si="41"/>
        <v>0</v>
      </c>
      <c r="O112" s="6">
        <f t="shared" si="41"/>
        <v>0</v>
      </c>
      <c r="P112" s="6" t="str">
        <f t="shared" si="41"/>
        <v/>
      </c>
      <c r="Q112" s="6" t="str">
        <f t="shared" si="41"/>
        <v/>
      </c>
      <c r="R112" s="6" t="str">
        <f t="shared" si="41"/>
        <v/>
      </c>
      <c r="S112" s="6" t="str">
        <f t="shared" si="41"/>
        <v/>
      </c>
      <c r="T112" s="6" t="str">
        <f t="shared" si="41"/>
        <v/>
      </c>
      <c r="U112" s="6" t="e">
        <f t="shared" si="27"/>
        <v>#N/A</v>
      </c>
      <c r="V112" s="6">
        <f t="shared" si="41"/>
        <v>0</v>
      </c>
      <c r="W112" s="6">
        <f t="shared" si="41"/>
        <v>0</v>
      </c>
      <c r="X112" s="6">
        <f t="shared" si="41"/>
        <v>0</v>
      </c>
      <c r="Y112" s="6">
        <f t="shared" ref="Y112:AH121" si="42">Y$102</f>
        <v>0</v>
      </c>
      <c r="Z112" s="6">
        <f t="shared" si="42"/>
        <v>0</v>
      </c>
      <c r="AA112" s="6">
        <f t="shared" si="42"/>
        <v>0</v>
      </c>
      <c r="AB112" s="6">
        <f t="shared" si="42"/>
        <v>0</v>
      </c>
      <c r="AC112" s="6">
        <f t="shared" si="42"/>
        <v>0</v>
      </c>
      <c r="AD112" s="6">
        <f t="shared" si="42"/>
        <v>0</v>
      </c>
      <c r="AE112" s="6">
        <f t="shared" si="42"/>
        <v>0</v>
      </c>
      <c r="AF112" s="6">
        <f t="shared" si="42"/>
        <v>0</v>
      </c>
      <c r="AG112" s="6" t="e">
        <f t="shared" si="42"/>
        <v>#N/A</v>
      </c>
      <c r="AH112" s="6" t="str">
        <f t="shared" si="42"/>
        <v>EN</v>
      </c>
      <c r="AI112" s="6">
        <f t="shared" si="34"/>
        <v>0</v>
      </c>
      <c r="AJ112" s="6">
        <f>INDEX('Registration form'!J:J,A12,1)</f>
        <v>0</v>
      </c>
      <c r="AK112" s="7" t="str">
        <f t="shared" si="28"/>
        <v>P6</v>
      </c>
      <c r="AL112" s="6" t="str">
        <f t="shared" si="26"/>
        <v/>
      </c>
    </row>
    <row r="113" spans="2:38" ht="16.5" customHeight="1" x14ac:dyDescent="0.25">
      <c r="B113" s="6">
        <f t="shared" si="39"/>
        <v>0</v>
      </c>
      <c r="C113" s="6">
        <f t="shared" si="39"/>
        <v>0</v>
      </c>
      <c r="D113" s="6">
        <f t="shared" si="39"/>
        <v>0</v>
      </c>
      <c r="E113" s="6">
        <f t="shared" si="39"/>
        <v>0</v>
      </c>
      <c r="F113" s="6">
        <f t="shared" si="39"/>
        <v>0</v>
      </c>
      <c r="G113" s="6">
        <f t="shared" si="39"/>
        <v>0</v>
      </c>
      <c r="H113" s="6">
        <f t="shared" si="39"/>
        <v>0</v>
      </c>
      <c r="I113" s="6">
        <f t="shared" si="39"/>
        <v>0</v>
      </c>
      <c r="J113" s="6">
        <f t="shared" si="39"/>
        <v>0</v>
      </c>
      <c r="K113" s="6">
        <f t="shared" si="39"/>
        <v>0</v>
      </c>
      <c r="L113" s="6">
        <f t="shared" si="39"/>
        <v>0</v>
      </c>
      <c r="M113" s="6" t="e">
        <f t="shared" si="36"/>
        <v>#N/A</v>
      </c>
      <c r="N113" s="6">
        <f t="shared" si="39"/>
        <v>0</v>
      </c>
      <c r="O113" s="6">
        <f t="shared" si="39"/>
        <v>0</v>
      </c>
      <c r="P113" s="6" t="str">
        <f t="shared" si="39"/>
        <v/>
      </c>
      <c r="Q113" s="6" t="str">
        <f t="shared" si="39"/>
        <v/>
      </c>
      <c r="R113" s="6" t="str">
        <f t="shared" si="39"/>
        <v/>
      </c>
      <c r="S113" s="6" t="str">
        <f t="shared" si="39"/>
        <v/>
      </c>
      <c r="T113" s="6" t="str">
        <f t="shared" si="39"/>
        <v/>
      </c>
      <c r="U113" s="6" t="e">
        <f t="shared" si="27"/>
        <v>#N/A</v>
      </c>
      <c r="V113" s="6">
        <f t="shared" si="41"/>
        <v>0</v>
      </c>
      <c r="W113" s="6">
        <f t="shared" si="41"/>
        <v>0</v>
      </c>
      <c r="X113" s="6">
        <f t="shared" si="41"/>
        <v>0</v>
      </c>
      <c r="Y113" s="6">
        <f t="shared" si="42"/>
        <v>0</v>
      </c>
      <c r="Z113" s="6">
        <f t="shared" si="42"/>
        <v>0</v>
      </c>
      <c r="AA113" s="6">
        <f t="shared" si="42"/>
        <v>0</v>
      </c>
      <c r="AB113" s="6">
        <f t="shared" si="42"/>
        <v>0</v>
      </c>
      <c r="AC113" s="6">
        <f t="shared" si="42"/>
        <v>0</v>
      </c>
      <c r="AD113" s="6">
        <f t="shared" si="42"/>
        <v>0</v>
      </c>
      <c r="AE113" s="6">
        <f t="shared" si="42"/>
        <v>0</v>
      </c>
      <c r="AF113" s="6">
        <f t="shared" si="42"/>
        <v>0</v>
      </c>
      <c r="AG113" s="6" t="e">
        <f t="shared" si="42"/>
        <v>#N/A</v>
      </c>
      <c r="AH113" s="6" t="str">
        <f t="shared" si="42"/>
        <v>EN</v>
      </c>
      <c r="AI113" s="6">
        <f t="shared" si="34"/>
        <v>0</v>
      </c>
      <c r="AJ113" s="6">
        <f>INDEX('Registration form'!J:J,A13,1)</f>
        <v>0</v>
      </c>
      <c r="AK113" s="7" t="str">
        <f t="shared" si="28"/>
        <v>P6</v>
      </c>
      <c r="AL113" s="6" t="str">
        <f t="shared" si="26"/>
        <v/>
      </c>
    </row>
    <row r="114" spans="2:38" ht="16.5" customHeight="1" x14ac:dyDescent="0.25">
      <c r="B114" s="6">
        <f t="shared" si="39"/>
        <v>0</v>
      </c>
      <c r="C114" s="6">
        <f t="shared" si="39"/>
        <v>0</v>
      </c>
      <c r="D114" s="6">
        <f t="shared" si="39"/>
        <v>0</v>
      </c>
      <c r="E114" s="6">
        <f t="shared" si="39"/>
        <v>0</v>
      </c>
      <c r="F114" s="6">
        <f t="shared" si="39"/>
        <v>0</v>
      </c>
      <c r="G114" s="6">
        <f t="shared" si="39"/>
        <v>0</v>
      </c>
      <c r="H114" s="6">
        <f t="shared" si="39"/>
        <v>0</v>
      </c>
      <c r="I114" s="6">
        <f t="shared" si="39"/>
        <v>0</v>
      </c>
      <c r="J114" s="6">
        <f t="shared" si="39"/>
        <v>0</v>
      </c>
      <c r="K114" s="6">
        <f t="shared" si="39"/>
        <v>0</v>
      </c>
      <c r="L114" s="6">
        <f t="shared" si="39"/>
        <v>0</v>
      </c>
      <c r="M114" s="6" t="e">
        <f t="shared" si="36"/>
        <v>#N/A</v>
      </c>
      <c r="N114" s="6">
        <f t="shared" si="39"/>
        <v>0</v>
      </c>
      <c r="O114" s="6">
        <f t="shared" si="39"/>
        <v>0</v>
      </c>
      <c r="P114" s="6" t="str">
        <f t="shared" si="39"/>
        <v/>
      </c>
      <c r="Q114" s="6" t="str">
        <f t="shared" si="39"/>
        <v/>
      </c>
      <c r="R114" s="6" t="str">
        <f t="shared" si="39"/>
        <v/>
      </c>
      <c r="S114" s="6" t="str">
        <f t="shared" si="39"/>
        <v/>
      </c>
      <c r="T114" s="6" t="str">
        <f t="shared" si="39"/>
        <v/>
      </c>
      <c r="U114" s="6" t="e">
        <f t="shared" si="27"/>
        <v>#N/A</v>
      </c>
      <c r="V114" s="6">
        <f t="shared" si="41"/>
        <v>0</v>
      </c>
      <c r="W114" s="6">
        <f t="shared" si="41"/>
        <v>0</v>
      </c>
      <c r="X114" s="6">
        <f t="shared" si="41"/>
        <v>0</v>
      </c>
      <c r="Y114" s="6">
        <f t="shared" si="42"/>
        <v>0</v>
      </c>
      <c r="Z114" s="6">
        <f t="shared" si="42"/>
        <v>0</v>
      </c>
      <c r="AA114" s="6">
        <f t="shared" si="42"/>
        <v>0</v>
      </c>
      <c r="AB114" s="6">
        <f t="shared" si="42"/>
        <v>0</v>
      </c>
      <c r="AC114" s="6">
        <f t="shared" si="42"/>
        <v>0</v>
      </c>
      <c r="AD114" s="6">
        <f t="shared" si="42"/>
        <v>0</v>
      </c>
      <c r="AE114" s="6">
        <f t="shared" si="42"/>
        <v>0</v>
      </c>
      <c r="AF114" s="6">
        <f t="shared" si="42"/>
        <v>0</v>
      </c>
      <c r="AG114" s="6" t="e">
        <f t="shared" si="42"/>
        <v>#N/A</v>
      </c>
      <c r="AH114" s="6" t="str">
        <f t="shared" si="42"/>
        <v>EN</v>
      </c>
      <c r="AI114" s="6">
        <f t="shared" si="34"/>
        <v>0</v>
      </c>
      <c r="AJ114" s="6">
        <f>INDEX('Registration form'!J:J,A14,1)</f>
        <v>0</v>
      </c>
      <c r="AK114" s="7" t="str">
        <f t="shared" si="28"/>
        <v>P6</v>
      </c>
      <c r="AL114" s="6" t="str">
        <f t="shared" si="26"/>
        <v/>
      </c>
    </row>
    <row r="115" spans="2:38" ht="16.5" customHeight="1" x14ac:dyDescent="0.25">
      <c r="B115" s="6">
        <f t="shared" si="39"/>
        <v>0</v>
      </c>
      <c r="C115" s="6">
        <f t="shared" si="39"/>
        <v>0</v>
      </c>
      <c r="D115" s="6">
        <f t="shared" si="39"/>
        <v>0</v>
      </c>
      <c r="E115" s="6">
        <f t="shared" si="39"/>
        <v>0</v>
      </c>
      <c r="F115" s="6">
        <f t="shared" si="39"/>
        <v>0</v>
      </c>
      <c r="G115" s="6">
        <f t="shared" si="39"/>
        <v>0</v>
      </c>
      <c r="H115" s="6">
        <f t="shared" si="39"/>
        <v>0</v>
      </c>
      <c r="I115" s="6">
        <f t="shared" si="39"/>
        <v>0</v>
      </c>
      <c r="J115" s="6">
        <f t="shared" si="39"/>
        <v>0</v>
      </c>
      <c r="K115" s="6">
        <f t="shared" si="39"/>
        <v>0</v>
      </c>
      <c r="L115" s="6">
        <f t="shared" si="39"/>
        <v>0</v>
      </c>
      <c r="M115" s="6" t="e">
        <f t="shared" si="36"/>
        <v>#N/A</v>
      </c>
      <c r="N115" s="6">
        <f t="shared" si="39"/>
        <v>0</v>
      </c>
      <c r="O115" s="6">
        <f t="shared" si="39"/>
        <v>0</v>
      </c>
      <c r="P115" s="6" t="str">
        <f t="shared" si="39"/>
        <v/>
      </c>
      <c r="Q115" s="6" t="str">
        <f t="shared" si="39"/>
        <v/>
      </c>
      <c r="R115" s="6" t="str">
        <f t="shared" si="39"/>
        <v/>
      </c>
      <c r="S115" s="6" t="str">
        <f t="shared" si="39"/>
        <v/>
      </c>
      <c r="T115" s="6" t="str">
        <f t="shared" si="39"/>
        <v/>
      </c>
      <c r="U115" s="6" t="e">
        <f t="shared" si="27"/>
        <v>#N/A</v>
      </c>
      <c r="V115" s="6">
        <f t="shared" si="41"/>
        <v>0</v>
      </c>
      <c r="W115" s="6">
        <f t="shared" si="41"/>
        <v>0</v>
      </c>
      <c r="X115" s="6">
        <f t="shared" si="41"/>
        <v>0</v>
      </c>
      <c r="Y115" s="6">
        <f t="shared" si="42"/>
        <v>0</v>
      </c>
      <c r="Z115" s="6">
        <f t="shared" si="42"/>
        <v>0</v>
      </c>
      <c r="AA115" s="6">
        <f t="shared" si="42"/>
        <v>0</v>
      </c>
      <c r="AB115" s="6">
        <f t="shared" si="42"/>
        <v>0</v>
      </c>
      <c r="AC115" s="6">
        <f t="shared" si="42"/>
        <v>0</v>
      </c>
      <c r="AD115" s="6">
        <f t="shared" si="42"/>
        <v>0</v>
      </c>
      <c r="AE115" s="6">
        <f t="shared" si="42"/>
        <v>0</v>
      </c>
      <c r="AF115" s="6">
        <f t="shared" si="42"/>
        <v>0</v>
      </c>
      <c r="AG115" s="6" t="e">
        <f t="shared" si="42"/>
        <v>#N/A</v>
      </c>
      <c r="AH115" s="6" t="str">
        <f t="shared" si="42"/>
        <v>EN</v>
      </c>
      <c r="AI115" s="6">
        <f t="shared" si="34"/>
        <v>0</v>
      </c>
      <c r="AJ115" s="6">
        <f>INDEX('Registration form'!J:J,A15,1)</f>
        <v>0</v>
      </c>
      <c r="AK115" s="7" t="str">
        <f t="shared" si="28"/>
        <v>P6</v>
      </c>
      <c r="AL115" s="6" t="str">
        <f t="shared" si="26"/>
        <v/>
      </c>
    </row>
    <row r="116" spans="2:38" ht="16.5" customHeight="1" x14ac:dyDescent="0.25">
      <c r="B116" s="6">
        <f t="shared" si="39"/>
        <v>0</v>
      </c>
      <c r="C116" s="6">
        <f t="shared" si="39"/>
        <v>0</v>
      </c>
      <c r="D116" s="6">
        <f t="shared" si="39"/>
        <v>0</v>
      </c>
      <c r="E116" s="6">
        <f t="shared" si="39"/>
        <v>0</v>
      </c>
      <c r="F116" s="6">
        <f t="shared" si="39"/>
        <v>0</v>
      </c>
      <c r="G116" s="6">
        <f t="shared" si="39"/>
        <v>0</v>
      </c>
      <c r="H116" s="6">
        <f t="shared" si="39"/>
        <v>0</v>
      </c>
      <c r="I116" s="6">
        <f t="shared" si="39"/>
        <v>0</v>
      </c>
      <c r="J116" s="6">
        <f t="shared" si="39"/>
        <v>0</v>
      </c>
      <c r="K116" s="6">
        <f t="shared" si="39"/>
        <v>0</v>
      </c>
      <c r="L116" s="6">
        <f t="shared" si="39"/>
        <v>0</v>
      </c>
      <c r="M116" s="6" t="e">
        <f t="shared" si="36"/>
        <v>#N/A</v>
      </c>
      <c r="N116" s="6">
        <f t="shared" si="39"/>
        <v>0</v>
      </c>
      <c r="O116" s="6">
        <f t="shared" si="39"/>
        <v>0</v>
      </c>
      <c r="P116" s="6" t="str">
        <f t="shared" si="39"/>
        <v/>
      </c>
      <c r="Q116" s="6" t="str">
        <f t="shared" si="39"/>
        <v/>
      </c>
      <c r="R116" s="6" t="str">
        <f t="shared" si="39"/>
        <v/>
      </c>
      <c r="S116" s="6" t="str">
        <f t="shared" si="39"/>
        <v/>
      </c>
      <c r="T116" s="6" t="str">
        <f t="shared" si="39"/>
        <v/>
      </c>
      <c r="U116" s="6" t="e">
        <f t="shared" si="27"/>
        <v>#N/A</v>
      </c>
      <c r="V116" s="6">
        <f t="shared" si="41"/>
        <v>0</v>
      </c>
      <c r="W116" s="6">
        <f t="shared" si="41"/>
        <v>0</v>
      </c>
      <c r="X116" s="6">
        <f t="shared" si="41"/>
        <v>0</v>
      </c>
      <c r="Y116" s="6">
        <f t="shared" si="42"/>
        <v>0</v>
      </c>
      <c r="Z116" s="6">
        <f t="shared" si="42"/>
        <v>0</v>
      </c>
      <c r="AA116" s="6">
        <f t="shared" si="42"/>
        <v>0</v>
      </c>
      <c r="AB116" s="6">
        <f t="shared" si="42"/>
        <v>0</v>
      </c>
      <c r="AC116" s="6">
        <f t="shared" si="42"/>
        <v>0</v>
      </c>
      <c r="AD116" s="6">
        <f t="shared" si="42"/>
        <v>0</v>
      </c>
      <c r="AE116" s="6">
        <f t="shared" si="42"/>
        <v>0</v>
      </c>
      <c r="AF116" s="6">
        <f t="shared" si="42"/>
        <v>0</v>
      </c>
      <c r="AG116" s="6" t="e">
        <f t="shared" si="42"/>
        <v>#N/A</v>
      </c>
      <c r="AH116" s="6" t="str">
        <f t="shared" si="42"/>
        <v>EN</v>
      </c>
      <c r="AI116" s="6">
        <f t="shared" si="34"/>
        <v>0</v>
      </c>
      <c r="AJ116" s="6">
        <f>INDEX('Registration form'!J:J,A16,1)</f>
        <v>0</v>
      </c>
      <c r="AK116" s="7" t="str">
        <f t="shared" si="28"/>
        <v>P6</v>
      </c>
      <c r="AL116" s="6" t="str">
        <f t="shared" si="26"/>
        <v/>
      </c>
    </row>
    <row r="117" spans="2:38" ht="16.5" customHeight="1" x14ac:dyDescent="0.25">
      <c r="B117" s="6">
        <f t="shared" si="39"/>
        <v>0</v>
      </c>
      <c r="C117" s="6">
        <f t="shared" si="39"/>
        <v>0</v>
      </c>
      <c r="D117" s="6">
        <f t="shared" si="39"/>
        <v>0</v>
      </c>
      <c r="E117" s="6">
        <f t="shared" si="39"/>
        <v>0</v>
      </c>
      <c r="F117" s="6">
        <f t="shared" si="39"/>
        <v>0</v>
      </c>
      <c r="G117" s="6">
        <f t="shared" si="39"/>
        <v>0</v>
      </c>
      <c r="H117" s="6">
        <f t="shared" si="39"/>
        <v>0</v>
      </c>
      <c r="I117" s="6">
        <f t="shared" si="39"/>
        <v>0</v>
      </c>
      <c r="J117" s="6">
        <f t="shared" si="39"/>
        <v>0</v>
      </c>
      <c r="K117" s="6">
        <f t="shared" si="39"/>
        <v>0</v>
      </c>
      <c r="L117" s="6">
        <f t="shared" si="39"/>
        <v>0</v>
      </c>
      <c r="M117" s="6" t="e">
        <f t="shared" si="36"/>
        <v>#N/A</v>
      </c>
      <c r="N117" s="6">
        <f t="shared" si="39"/>
        <v>0</v>
      </c>
      <c r="O117" s="6">
        <f t="shared" si="39"/>
        <v>0</v>
      </c>
      <c r="P117" s="6" t="str">
        <f t="shared" si="39"/>
        <v/>
      </c>
      <c r="Q117" s="6" t="str">
        <f t="shared" si="39"/>
        <v/>
      </c>
      <c r="R117" s="6" t="str">
        <f t="shared" si="39"/>
        <v/>
      </c>
      <c r="S117" s="6" t="str">
        <f t="shared" si="39"/>
        <v/>
      </c>
      <c r="T117" s="6" t="str">
        <f t="shared" si="39"/>
        <v/>
      </c>
      <c r="U117" s="6" t="e">
        <f t="shared" si="27"/>
        <v>#N/A</v>
      </c>
      <c r="V117" s="6">
        <f t="shared" si="41"/>
        <v>0</v>
      </c>
      <c r="W117" s="6">
        <f t="shared" si="41"/>
        <v>0</v>
      </c>
      <c r="X117" s="6">
        <f t="shared" si="41"/>
        <v>0</v>
      </c>
      <c r="Y117" s="6">
        <f t="shared" si="42"/>
        <v>0</v>
      </c>
      <c r="Z117" s="6">
        <f t="shared" si="42"/>
        <v>0</v>
      </c>
      <c r="AA117" s="6">
        <f t="shared" si="42"/>
        <v>0</v>
      </c>
      <c r="AB117" s="6">
        <f t="shared" si="42"/>
        <v>0</v>
      </c>
      <c r="AC117" s="6">
        <f t="shared" si="42"/>
        <v>0</v>
      </c>
      <c r="AD117" s="6">
        <f t="shared" si="42"/>
        <v>0</v>
      </c>
      <c r="AE117" s="6">
        <f t="shared" si="42"/>
        <v>0</v>
      </c>
      <c r="AF117" s="6">
        <f t="shared" si="42"/>
        <v>0</v>
      </c>
      <c r="AG117" s="6" t="e">
        <f t="shared" si="42"/>
        <v>#N/A</v>
      </c>
      <c r="AH117" s="6" t="str">
        <f t="shared" si="42"/>
        <v>EN</v>
      </c>
      <c r="AI117" s="6">
        <f t="shared" si="34"/>
        <v>0</v>
      </c>
      <c r="AJ117" s="6">
        <f>INDEX('Registration form'!J:J,A17,1)</f>
        <v>0</v>
      </c>
      <c r="AK117" s="7" t="str">
        <f t="shared" si="28"/>
        <v>P6</v>
      </c>
      <c r="AL117" s="6" t="str">
        <f t="shared" si="26"/>
        <v/>
      </c>
    </row>
    <row r="118" spans="2:38" ht="16.5" customHeight="1" x14ac:dyDescent="0.25">
      <c r="B118" s="6">
        <f t="shared" si="39"/>
        <v>0</v>
      </c>
      <c r="C118" s="6">
        <f t="shared" si="39"/>
        <v>0</v>
      </c>
      <c r="D118" s="6">
        <f t="shared" si="39"/>
        <v>0</v>
      </c>
      <c r="E118" s="6">
        <f t="shared" si="39"/>
        <v>0</v>
      </c>
      <c r="F118" s="6">
        <f t="shared" si="39"/>
        <v>0</v>
      </c>
      <c r="G118" s="6">
        <f t="shared" si="39"/>
        <v>0</v>
      </c>
      <c r="H118" s="6">
        <f t="shared" si="39"/>
        <v>0</v>
      </c>
      <c r="I118" s="6">
        <f t="shared" si="39"/>
        <v>0</v>
      </c>
      <c r="J118" s="6">
        <f t="shared" si="39"/>
        <v>0</v>
      </c>
      <c r="K118" s="6">
        <f t="shared" si="39"/>
        <v>0</v>
      </c>
      <c r="L118" s="6">
        <f t="shared" si="39"/>
        <v>0</v>
      </c>
      <c r="M118" s="6" t="e">
        <f t="shared" si="36"/>
        <v>#N/A</v>
      </c>
      <c r="N118" s="6">
        <f t="shared" si="39"/>
        <v>0</v>
      </c>
      <c r="O118" s="6">
        <f t="shared" si="39"/>
        <v>0</v>
      </c>
      <c r="P118" s="6" t="str">
        <f t="shared" si="39"/>
        <v/>
      </c>
      <c r="Q118" s="6" t="str">
        <f t="shared" si="39"/>
        <v/>
      </c>
      <c r="R118" s="6" t="str">
        <f t="shared" si="39"/>
        <v/>
      </c>
      <c r="S118" s="6" t="str">
        <f t="shared" si="39"/>
        <v/>
      </c>
      <c r="T118" s="6" t="str">
        <f t="shared" si="39"/>
        <v/>
      </c>
      <c r="U118" s="6" t="e">
        <f t="shared" si="27"/>
        <v>#N/A</v>
      </c>
      <c r="V118" s="6">
        <f t="shared" si="41"/>
        <v>0</v>
      </c>
      <c r="W118" s="6">
        <f t="shared" si="41"/>
        <v>0</v>
      </c>
      <c r="X118" s="6">
        <f t="shared" si="41"/>
        <v>0</v>
      </c>
      <c r="Y118" s="6">
        <f t="shared" si="42"/>
        <v>0</v>
      </c>
      <c r="Z118" s="6">
        <f t="shared" si="42"/>
        <v>0</v>
      </c>
      <c r="AA118" s="6">
        <f t="shared" si="42"/>
        <v>0</v>
      </c>
      <c r="AB118" s="6">
        <f t="shared" si="42"/>
        <v>0</v>
      </c>
      <c r="AC118" s="6">
        <f t="shared" si="42"/>
        <v>0</v>
      </c>
      <c r="AD118" s="6">
        <f t="shared" si="42"/>
        <v>0</v>
      </c>
      <c r="AE118" s="6">
        <f t="shared" si="42"/>
        <v>0</v>
      </c>
      <c r="AF118" s="6">
        <f t="shared" si="42"/>
        <v>0</v>
      </c>
      <c r="AG118" s="6" t="e">
        <f t="shared" si="42"/>
        <v>#N/A</v>
      </c>
      <c r="AH118" s="6" t="str">
        <f t="shared" si="42"/>
        <v>EN</v>
      </c>
      <c r="AI118" s="6">
        <f t="shared" si="34"/>
        <v>0</v>
      </c>
      <c r="AJ118" s="6">
        <f>INDEX('Registration form'!J:J,A18,1)</f>
        <v>0</v>
      </c>
      <c r="AK118" s="7" t="str">
        <f t="shared" si="28"/>
        <v>P6</v>
      </c>
      <c r="AL118" s="6" t="str">
        <f t="shared" si="26"/>
        <v/>
      </c>
    </row>
    <row r="119" spans="2:38" ht="16.5" customHeight="1" x14ac:dyDescent="0.25">
      <c r="B119" s="6">
        <f t="shared" si="39"/>
        <v>0</v>
      </c>
      <c r="C119" s="6">
        <f t="shared" si="39"/>
        <v>0</v>
      </c>
      <c r="D119" s="6">
        <f t="shared" si="39"/>
        <v>0</v>
      </c>
      <c r="E119" s="6">
        <f t="shared" si="39"/>
        <v>0</v>
      </c>
      <c r="F119" s="6">
        <f t="shared" si="39"/>
        <v>0</v>
      </c>
      <c r="G119" s="6">
        <f t="shared" si="39"/>
        <v>0</v>
      </c>
      <c r="H119" s="6">
        <f t="shared" si="39"/>
        <v>0</v>
      </c>
      <c r="I119" s="6">
        <f t="shared" si="39"/>
        <v>0</v>
      </c>
      <c r="J119" s="6">
        <f t="shared" si="39"/>
        <v>0</v>
      </c>
      <c r="K119" s="6">
        <f t="shared" si="39"/>
        <v>0</v>
      </c>
      <c r="L119" s="6">
        <f t="shared" si="39"/>
        <v>0</v>
      </c>
      <c r="M119" s="6" t="e">
        <f t="shared" si="36"/>
        <v>#N/A</v>
      </c>
      <c r="N119" s="6">
        <f t="shared" si="39"/>
        <v>0</v>
      </c>
      <c r="O119" s="6">
        <f t="shared" si="39"/>
        <v>0</v>
      </c>
      <c r="P119" s="6" t="str">
        <f t="shared" si="39"/>
        <v/>
      </c>
      <c r="Q119" s="6" t="str">
        <f t="shared" si="39"/>
        <v/>
      </c>
      <c r="R119" s="6" t="str">
        <f t="shared" si="39"/>
        <v/>
      </c>
      <c r="S119" s="6" t="str">
        <f t="shared" si="39"/>
        <v/>
      </c>
      <c r="T119" s="6" t="str">
        <f t="shared" si="39"/>
        <v/>
      </c>
      <c r="U119" s="6" t="e">
        <f t="shared" si="27"/>
        <v>#N/A</v>
      </c>
      <c r="V119" s="6">
        <f t="shared" si="41"/>
        <v>0</v>
      </c>
      <c r="W119" s="6">
        <f t="shared" si="41"/>
        <v>0</v>
      </c>
      <c r="X119" s="6">
        <f t="shared" si="41"/>
        <v>0</v>
      </c>
      <c r="Y119" s="6">
        <f t="shared" si="42"/>
        <v>0</v>
      </c>
      <c r="Z119" s="6">
        <f t="shared" si="42"/>
        <v>0</v>
      </c>
      <c r="AA119" s="6">
        <f t="shared" si="42"/>
        <v>0</v>
      </c>
      <c r="AB119" s="6">
        <f t="shared" si="42"/>
        <v>0</v>
      </c>
      <c r="AC119" s="6">
        <f t="shared" si="42"/>
        <v>0</v>
      </c>
      <c r="AD119" s="6">
        <f t="shared" si="42"/>
        <v>0</v>
      </c>
      <c r="AE119" s="6">
        <f t="shared" si="42"/>
        <v>0</v>
      </c>
      <c r="AF119" s="6">
        <f t="shared" si="42"/>
        <v>0</v>
      </c>
      <c r="AG119" s="6" t="e">
        <f t="shared" si="42"/>
        <v>#N/A</v>
      </c>
      <c r="AH119" s="6" t="str">
        <f t="shared" si="42"/>
        <v>EN</v>
      </c>
      <c r="AI119" s="6">
        <f t="shared" si="34"/>
        <v>0</v>
      </c>
      <c r="AJ119" s="6">
        <f>INDEX('Registration form'!J:J,A19,1)</f>
        <v>0</v>
      </c>
      <c r="AK119" s="7" t="str">
        <f t="shared" si="28"/>
        <v>P6</v>
      </c>
      <c r="AL119" s="6" t="str">
        <f t="shared" si="26"/>
        <v/>
      </c>
    </row>
    <row r="120" spans="2:38" ht="16.5" customHeight="1" x14ac:dyDescent="0.25">
      <c r="B120" s="6">
        <f t="shared" si="39"/>
        <v>0</v>
      </c>
      <c r="C120" s="6">
        <f t="shared" si="39"/>
        <v>0</v>
      </c>
      <c r="D120" s="6">
        <f t="shared" si="39"/>
        <v>0</v>
      </c>
      <c r="E120" s="6">
        <f t="shared" si="39"/>
        <v>0</v>
      </c>
      <c r="F120" s="6">
        <f t="shared" si="39"/>
        <v>0</v>
      </c>
      <c r="G120" s="6">
        <f t="shared" si="39"/>
        <v>0</v>
      </c>
      <c r="H120" s="6">
        <f t="shared" si="39"/>
        <v>0</v>
      </c>
      <c r="I120" s="6">
        <f t="shared" si="39"/>
        <v>0</v>
      </c>
      <c r="J120" s="6">
        <f t="shared" si="39"/>
        <v>0</v>
      </c>
      <c r="K120" s="6">
        <f t="shared" si="39"/>
        <v>0</v>
      </c>
      <c r="L120" s="6">
        <f t="shared" si="39"/>
        <v>0</v>
      </c>
      <c r="M120" s="6" t="e">
        <f t="shared" si="36"/>
        <v>#N/A</v>
      </c>
      <c r="N120" s="6">
        <f t="shared" si="39"/>
        <v>0</v>
      </c>
      <c r="O120" s="6">
        <f t="shared" si="39"/>
        <v>0</v>
      </c>
      <c r="P120" s="6" t="str">
        <f t="shared" si="39"/>
        <v/>
      </c>
      <c r="Q120" s="6" t="str">
        <f t="shared" si="39"/>
        <v/>
      </c>
      <c r="R120" s="6" t="str">
        <f t="shared" si="39"/>
        <v/>
      </c>
      <c r="S120" s="6" t="str">
        <f t="shared" si="39"/>
        <v/>
      </c>
      <c r="T120" s="6" t="str">
        <f t="shared" si="39"/>
        <v/>
      </c>
      <c r="U120" s="6" t="e">
        <f t="shared" si="27"/>
        <v>#N/A</v>
      </c>
      <c r="V120" s="6">
        <f t="shared" si="41"/>
        <v>0</v>
      </c>
      <c r="W120" s="6">
        <f t="shared" si="41"/>
        <v>0</v>
      </c>
      <c r="X120" s="6">
        <f t="shared" si="41"/>
        <v>0</v>
      </c>
      <c r="Y120" s="6">
        <f t="shared" si="42"/>
        <v>0</v>
      </c>
      <c r="Z120" s="6">
        <f t="shared" si="42"/>
        <v>0</v>
      </c>
      <c r="AA120" s="6">
        <f t="shared" si="42"/>
        <v>0</v>
      </c>
      <c r="AB120" s="6">
        <f t="shared" si="42"/>
        <v>0</v>
      </c>
      <c r="AC120" s="6">
        <f t="shared" si="42"/>
        <v>0</v>
      </c>
      <c r="AD120" s="6">
        <f t="shared" si="42"/>
        <v>0</v>
      </c>
      <c r="AE120" s="6">
        <f t="shared" si="42"/>
        <v>0</v>
      </c>
      <c r="AF120" s="6">
        <f t="shared" si="42"/>
        <v>0</v>
      </c>
      <c r="AG120" s="6" t="e">
        <f t="shared" si="42"/>
        <v>#N/A</v>
      </c>
      <c r="AH120" s="6" t="str">
        <f t="shared" si="42"/>
        <v>EN</v>
      </c>
      <c r="AI120" s="6">
        <f t="shared" si="34"/>
        <v>0</v>
      </c>
      <c r="AJ120" s="6">
        <f>INDEX('Registration form'!J:J,A20,1)</f>
        <v>0</v>
      </c>
      <c r="AK120" s="7" t="str">
        <f t="shared" si="28"/>
        <v>P6</v>
      </c>
      <c r="AL120" s="6" t="str">
        <f t="shared" si="26"/>
        <v/>
      </c>
    </row>
    <row r="121" spans="2:38" ht="16.5" customHeight="1" x14ac:dyDescent="0.25">
      <c r="B121" s="6">
        <f t="shared" si="39"/>
        <v>0</v>
      </c>
      <c r="C121" s="6">
        <f t="shared" si="39"/>
        <v>0</v>
      </c>
      <c r="D121" s="6">
        <f t="shared" si="39"/>
        <v>0</v>
      </c>
      <c r="E121" s="6">
        <f t="shared" si="39"/>
        <v>0</v>
      </c>
      <c r="F121" s="6">
        <f t="shared" si="39"/>
        <v>0</v>
      </c>
      <c r="G121" s="6">
        <f t="shared" si="39"/>
        <v>0</v>
      </c>
      <c r="H121" s="6">
        <f t="shared" si="39"/>
        <v>0</v>
      </c>
      <c r="I121" s="6">
        <f t="shared" si="39"/>
        <v>0</v>
      </c>
      <c r="J121" s="6">
        <f t="shared" si="39"/>
        <v>0</v>
      </c>
      <c r="K121" s="6">
        <f t="shared" si="39"/>
        <v>0</v>
      </c>
      <c r="L121" s="6">
        <f t="shared" si="39"/>
        <v>0</v>
      </c>
      <c r="M121" s="6" t="e">
        <f t="shared" si="36"/>
        <v>#N/A</v>
      </c>
      <c r="N121" s="6">
        <f t="shared" si="39"/>
        <v>0</v>
      </c>
      <c r="O121" s="6">
        <f t="shared" si="39"/>
        <v>0</v>
      </c>
      <c r="P121" s="6" t="str">
        <f t="shared" si="39"/>
        <v/>
      </c>
      <c r="Q121" s="6" t="str">
        <f t="shared" si="39"/>
        <v/>
      </c>
      <c r="R121" s="6" t="str">
        <f t="shared" si="39"/>
        <v/>
      </c>
      <c r="S121" s="6" t="str">
        <f t="shared" si="39"/>
        <v/>
      </c>
      <c r="T121" s="6" t="str">
        <f t="shared" si="39"/>
        <v/>
      </c>
      <c r="U121" s="6" t="e">
        <f t="shared" si="27"/>
        <v>#N/A</v>
      </c>
      <c r="V121" s="6">
        <f t="shared" si="41"/>
        <v>0</v>
      </c>
      <c r="W121" s="6">
        <f t="shared" si="41"/>
        <v>0</v>
      </c>
      <c r="X121" s="6">
        <f t="shared" si="41"/>
        <v>0</v>
      </c>
      <c r="Y121" s="6">
        <f t="shared" si="42"/>
        <v>0</v>
      </c>
      <c r="Z121" s="6">
        <f t="shared" si="42"/>
        <v>0</v>
      </c>
      <c r="AA121" s="6">
        <f t="shared" si="42"/>
        <v>0</v>
      </c>
      <c r="AB121" s="6">
        <f t="shared" si="42"/>
        <v>0</v>
      </c>
      <c r="AC121" s="6">
        <f t="shared" si="42"/>
        <v>0</v>
      </c>
      <c r="AD121" s="6">
        <f t="shared" si="42"/>
        <v>0</v>
      </c>
      <c r="AE121" s="6">
        <f t="shared" si="42"/>
        <v>0</v>
      </c>
      <c r="AF121" s="6">
        <f t="shared" si="42"/>
        <v>0</v>
      </c>
      <c r="AG121" s="6" t="e">
        <f t="shared" si="42"/>
        <v>#N/A</v>
      </c>
      <c r="AH121" s="6" t="str">
        <f t="shared" si="42"/>
        <v>EN</v>
      </c>
      <c r="AI121" s="6">
        <f t="shared" si="34"/>
        <v>0</v>
      </c>
      <c r="AJ121" s="6">
        <f>INDEX('Registration form'!J:J,A21,1)</f>
        <v>0</v>
      </c>
      <c r="AK121" s="7" t="str">
        <f t="shared" si="28"/>
        <v>P6</v>
      </c>
      <c r="AL121" s="6" t="str">
        <f t="shared" si="26"/>
        <v/>
      </c>
    </row>
  </sheetData>
  <sheetProtection algorithmName="SHA-512" hashValue="hY6kGjc+XhTMwqEJXiuPpP5BPKQNPu2LZjlKLdHYBBp/N9xq7+4XjEFNEa4dZSU352FiJlIZQnTgUTe5QWu3lQ==" saltValue="MwoR1HiMMKayYgAmPv1JbQ=="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U40"/>
  <sheetViews>
    <sheetView workbookViewId="0">
      <selection activeCell="D1" sqref="D1"/>
    </sheetView>
  </sheetViews>
  <sheetFormatPr baseColWidth="10" defaultColWidth="4.5703125" defaultRowHeight="16.5" customHeight="1" x14ac:dyDescent="0.25"/>
  <cols>
    <col min="1" max="1" width="3" style="1" bestFit="1" customWidth="1"/>
    <col min="2" max="5" width="10.28515625" style="1" bestFit="1" customWidth="1"/>
    <col min="6" max="6" width="3.28515625" style="1" bestFit="1" customWidth="1"/>
    <col min="7" max="8" width="10.28515625" style="1" bestFit="1" customWidth="1"/>
    <col min="9" max="9" width="12.85546875" style="1" bestFit="1" customWidth="1"/>
    <col min="10" max="10" width="11.7109375" style="1" bestFit="1" customWidth="1"/>
    <col min="11" max="11" width="15.7109375" style="1" bestFit="1" customWidth="1"/>
    <col min="12" max="12" width="15.42578125" style="1" bestFit="1" customWidth="1"/>
    <col min="13" max="13" width="17.140625" style="1" bestFit="1" customWidth="1"/>
    <col min="14" max="15" width="10.28515625" style="1" bestFit="1" customWidth="1"/>
    <col min="16" max="16" width="22.140625" style="1" bestFit="1" customWidth="1"/>
    <col min="17" max="22" width="10.28515625" style="1" bestFit="1" customWidth="1"/>
    <col min="23" max="23" width="15.7109375" style="1" bestFit="1" customWidth="1"/>
    <col min="24" max="24" width="22.140625" style="1" bestFit="1" customWidth="1"/>
    <col min="25" max="30" width="10.28515625" style="1" bestFit="1" customWidth="1"/>
    <col min="31" max="31" width="11.7109375" style="1" bestFit="1" customWidth="1"/>
    <col min="32" max="32" width="10.28515625" style="1" bestFit="1" customWidth="1"/>
    <col min="33" max="33" width="15.7109375" style="1" bestFit="1" customWidth="1"/>
    <col min="34" max="34" width="10.28515625" style="1" bestFit="1" customWidth="1"/>
    <col min="35" max="35" width="22.140625" style="1" bestFit="1" customWidth="1"/>
    <col min="36" max="38" width="10.28515625" style="1" bestFit="1" customWidth="1"/>
    <col min="39" max="39" width="17.140625" style="1" bestFit="1" customWidth="1"/>
    <col min="40" max="40" width="10.28515625" style="1" bestFit="1" customWidth="1"/>
    <col min="41" max="41" width="22.140625" style="1" bestFit="1" customWidth="1"/>
    <col min="42" max="47" width="10.28515625" style="1" bestFit="1" customWidth="1"/>
    <col min="48" max="16384" width="4.5703125" style="1"/>
  </cols>
  <sheetData>
    <row r="1" spans="1:47" ht="16.5" customHeight="1" x14ac:dyDescent="0.25">
      <c r="A1" s="1">
        <v>1</v>
      </c>
      <c r="B1" s="1" t="e">
        <f>SMALL(Recap!AL:AL,A1)</f>
        <v>#NUM!</v>
      </c>
      <c r="C1" s="1" t="e">
        <f>INDEX(Recap!AK:AK,$B:$B,1)</f>
        <v>#NUM!</v>
      </c>
      <c r="D1" s="6" t="e">
        <f>INDEX(CodesPays!H:H,MATCH($AA1,CodesPays!$B:$B,0),1)</f>
        <v>#NUM!</v>
      </c>
      <c r="E1" s="6" t="e">
        <f>INDEX(CodesPays!I:I,MATCH($AL1,CodesPays!$B:$B,0),1)</f>
        <v>#NUM!</v>
      </c>
      <c r="F1" s="6" t="str">
        <f>'Registration form'!G3</f>
        <v>EN</v>
      </c>
      <c r="G1" s="6" t="e">
        <f>INDEX(Recap!AH:AH,$B:$B,1)</f>
        <v>#NUM!</v>
      </c>
      <c r="H1" s="6" t="e">
        <f>INDEX(Recap!B:B,$B:$B,1)</f>
        <v>#NUM!</v>
      </c>
      <c r="I1" s="6" t="e">
        <f>INDEX(Recap!C:C,$B:$B,1)</f>
        <v>#NUM!</v>
      </c>
      <c r="J1" s="6" t="e">
        <f>INDEX(Recap!D:D,$B:$B,1)</f>
        <v>#NUM!</v>
      </c>
      <c r="K1" s="6" t="e">
        <f>INDEX(Recap!E:E,$B:$B,1)</f>
        <v>#NUM!</v>
      </c>
      <c r="L1" s="6" t="e">
        <f>INDEX(Recap!F:F,$B:$B,1)</f>
        <v>#NUM!</v>
      </c>
      <c r="M1" s="6" t="e">
        <f>INDEX(Recap!G:G,$B:$B,1)</f>
        <v>#NUM!</v>
      </c>
      <c r="N1" s="6" t="e">
        <f>INDEX(Recap!H:H,$B:$B,1)</f>
        <v>#NUM!</v>
      </c>
      <c r="O1" s="6" t="e">
        <f>INDEX(Recap!I:I,$B:$B,1)</f>
        <v>#NUM!</v>
      </c>
      <c r="P1" s="6" t="e">
        <f>INDEX(Recap!J:J,$B:$B,1)</f>
        <v>#NUM!</v>
      </c>
      <c r="Q1" s="6" t="e">
        <f>INDEX(Recap!K:K,$B:$B,1)</f>
        <v>#NUM!</v>
      </c>
      <c r="R1" s="6" t="e">
        <f>INDEX(Recap!L:L,$B:$B,1)</f>
        <v>#NUM!</v>
      </c>
      <c r="S1" s="6" t="e">
        <f>INDEX(Recap!M:M,$B:$B,1)</f>
        <v>#NUM!</v>
      </c>
      <c r="T1" s="6" t="e">
        <f>INDEX(Recap!N:N,$B:$B,1)</f>
        <v>#NUM!</v>
      </c>
      <c r="U1" s="6" t="e">
        <f>INDEX(Recap!O:O,$B:$B,1)</f>
        <v>#NUM!</v>
      </c>
      <c r="V1" s="6" t="e">
        <f>INDEX(Recap!P:P,$B:$B,1)</f>
        <v>#NUM!</v>
      </c>
      <c r="W1" s="6" t="e">
        <f>INDEX(Recap!Q:Q,$B:$B,1)</f>
        <v>#NUM!</v>
      </c>
      <c r="X1" s="6" t="e">
        <f>INDEX(Recap!R:R,$B:$B,1)</f>
        <v>#NUM!</v>
      </c>
      <c r="Y1" s="6" t="e">
        <f>INDEX(Recap!S:S,$B:$B,1)</f>
        <v>#NUM!</v>
      </c>
      <c r="Z1" s="6" t="e">
        <f>INDEX(Recap!T:T,$B:$B,1)</f>
        <v>#NUM!</v>
      </c>
      <c r="AA1" s="6" t="e">
        <f>INDEX(Recap!U:U,$B:$B,1)</f>
        <v>#NUM!</v>
      </c>
      <c r="AB1" s="6" t="e">
        <f>INDEX(Recap!V:V,$B:$B,1)</f>
        <v>#NUM!</v>
      </c>
      <c r="AC1" s="6" t="e">
        <f>INDEX(Recap!X:X,$B:$B,1)</f>
        <v>#NUM!</v>
      </c>
      <c r="AD1" s="6" t="e">
        <f>INDEX(Recap!Y:Y,$B:$B,1)</f>
        <v>#NUM!</v>
      </c>
      <c r="AE1" s="6" t="e">
        <f>INDEX(Recap!Z:Z,$B:$B,1)</f>
        <v>#NUM!</v>
      </c>
      <c r="AF1" s="6" t="e">
        <f>INDEX(Recap!AA:AA,$B:$B,1)</f>
        <v>#NUM!</v>
      </c>
      <c r="AG1" s="6" t="e">
        <f>INDEX(Recap!AB:AB,$B:$B,1)</f>
        <v>#NUM!</v>
      </c>
      <c r="AH1" s="6" t="e">
        <f>INDEX(Recap!AC:AC,$B:$B,1)</f>
        <v>#NUM!</v>
      </c>
      <c r="AI1" s="6" t="e">
        <f>INDEX(Recap!AD:AD,$B:$B,1)</f>
        <v>#NUM!</v>
      </c>
      <c r="AJ1" s="6" t="e">
        <f>INDEX(Recap!AE:AE,$B:$B,1)</f>
        <v>#NUM!</v>
      </c>
      <c r="AK1" s="6" t="e">
        <f>INDEX(Recap!AF:AF,$B:$B,1)</f>
        <v>#NUM!</v>
      </c>
      <c r="AL1" s="6" t="e">
        <f>INDEX(Recap!AG:AG,$B:$B,1)</f>
        <v>#NUM!</v>
      </c>
      <c r="AM1" s="6" t="e">
        <f>M1</f>
        <v>#NUM!</v>
      </c>
      <c r="AN1" s="6" t="e">
        <f>AF1</f>
        <v>#NUM!</v>
      </c>
      <c r="AO1" s="6" t="e">
        <f>AI1</f>
        <v>#NUM!</v>
      </c>
      <c r="AP1" s="6" t="e">
        <f>AJ1</f>
        <v>#NUM!</v>
      </c>
      <c r="AQ1" s="6" t="e">
        <f>AL1</f>
        <v>#NUM!</v>
      </c>
      <c r="AR1" s="8" t="e">
        <f>INDEX(Recap!AI:AI,$B:$B,1)</f>
        <v>#NUM!</v>
      </c>
      <c r="AS1" s="8" t="e">
        <f>INDEX(Recap!AJ:AJ,$B:$B,1)</f>
        <v>#NUM!</v>
      </c>
      <c r="AT1" s="8" t="e">
        <f>INDEX(Recap!W:W,$B:$B,1)</f>
        <v>#NUM!</v>
      </c>
      <c r="AU1" s="1" t="e">
        <f>INDEX(Recap!AK:AK,$B:$B,1)</f>
        <v>#NUM!</v>
      </c>
    </row>
    <row r="2" spans="1:47" ht="16.5" customHeight="1" x14ac:dyDescent="0.25">
      <c r="A2" s="1">
        <f>A1+1</f>
        <v>2</v>
      </c>
      <c r="B2" s="1" t="e">
        <f>SMALL(Recap!AL:AL,A2)</f>
        <v>#NUM!</v>
      </c>
      <c r="C2" s="1" t="e">
        <f>INDEX(Recap!AK:AK,$B:$B,1)</f>
        <v>#NUM!</v>
      </c>
      <c r="D2" s="6" t="e">
        <f>INDEX(CodesPays!H:H,MATCH($AA2,CodesPays!$B:$B,0),1)</f>
        <v>#NUM!</v>
      </c>
      <c r="E2" s="6" t="e">
        <f>INDEX(CodesPays!I:I,MATCH($AL2,CodesPays!$B:$B,0),1)</f>
        <v>#NUM!</v>
      </c>
      <c r="F2" s="6" t="str">
        <f>F1</f>
        <v>EN</v>
      </c>
      <c r="G2" s="6" t="e">
        <f>INDEX(Recap!AH:AH,$B:$B,1)</f>
        <v>#NUM!</v>
      </c>
      <c r="H2" s="6" t="e">
        <f>INDEX(Recap!B:B,$B:$B,1)</f>
        <v>#NUM!</v>
      </c>
      <c r="I2" s="6" t="e">
        <f>INDEX(Recap!C:C,$B:$B,1)</f>
        <v>#NUM!</v>
      </c>
      <c r="J2" s="6" t="e">
        <f>INDEX(Recap!D:D,$B:$B,1)</f>
        <v>#NUM!</v>
      </c>
      <c r="K2" s="6" t="e">
        <f>INDEX(Recap!E:E,$B:$B,1)</f>
        <v>#NUM!</v>
      </c>
      <c r="L2" s="6" t="e">
        <f>INDEX(Recap!F:F,$B:$B,1)</f>
        <v>#NUM!</v>
      </c>
      <c r="M2" s="6" t="e">
        <f>INDEX(Recap!G:G,$B:$B,1)</f>
        <v>#NUM!</v>
      </c>
      <c r="N2" s="6" t="e">
        <f>INDEX(Recap!H:H,$B:$B,1)</f>
        <v>#NUM!</v>
      </c>
      <c r="O2" s="6" t="e">
        <f>INDEX(Recap!I:I,$B:$B,1)</f>
        <v>#NUM!</v>
      </c>
      <c r="P2" s="6" t="e">
        <f>INDEX(Recap!J:J,$B:$B,1)</f>
        <v>#NUM!</v>
      </c>
      <c r="Q2" s="6" t="e">
        <f>INDEX(Recap!K:K,$B:$B,1)</f>
        <v>#NUM!</v>
      </c>
      <c r="R2" s="6" t="e">
        <f>INDEX(Recap!L:L,$B:$B,1)</f>
        <v>#NUM!</v>
      </c>
      <c r="S2" s="6" t="e">
        <f>INDEX(Recap!M:M,$B:$B,1)</f>
        <v>#NUM!</v>
      </c>
      <c r="T2" s="6" t="e">
        <f>INDEX(Recap!N:N,$B:$B,1)</f>
        <v>#NUM!</v>
      </c>
      <c r="U2" s="6" t="e">
        <f>INDEX(Recap!O:O,$B:$B,1)</f>
        <v>#NUM!</v>
      </c>
      <c r="V2" s="6" t="e">
        <f>INDEX(Recap!P:P,$B:$B,1)</f>
        <v>#NUM!</v>
      </c>
      <c r="W2" s="6" t="e">
        <f>INDEX(Recap!Q:Q,$B:$B,1)</f>
        <v>#NUM!</v>
      </c>
      <c r="X2" s="6" t="e">
        <f>INDEX(Recap!R:R,$B:$B,1)</f>
        <v>#NUM!</v>
      </c>
      <c r="Y2" s="6" t="e">
        <f>INDEX(Recap!S:S,$B:$B,1)</f>
        <v>#NUM!</v>
      </c>
      <c r="Z2" s="6" t="e">
        <f>INDEX(Recap!T:T,$B:$B,1)</f>
        <v>#NUM!</v>
      </c>
      <c r="AA2" s="6" t="e">
        <f>INDEX(Recap!U:U,$B:$B,1)</f>
        <v>#NUM!</v>
      </c>
      <c r="AB2" s="6" t="e">
        <f>INDEX(Recap!V:V,$B:$B,1)</f>
        <v>#NUM!</v>
      </c>
      <c r="AC2" s="6" t="e">
        <f>INDEX(Recap!X:X,$B:$B,1)</f>
        <v>#NUM!</v>
      </c>
      <c r="AD2" s="6" t="e">
        <f>INDEX(Recap!Y:Y,$B:$B,1)</f>
        <v>#NUM!</v>
      </c>
      <c r="AE2" s="6" t="e">
        <f>INDEX(Recap!Z:Z,$B:$B,1)</f>
        <v>#NUM!</v>
      </c>
      <c r="AF2" s="6" t="e">
        <f>INDEX(Recap!AA:AA,$B:$B,1)</f>
        <v>#NUM!</v>
      </c>
      <c r="AG2" s="6" t="e">
        <f>INDEX(Recap!AB:AB,$B:$B,1)</f>
        <v>#NUM!</v>
      </c>
      <c r="AH2" s="6" t="e">
        <f>INDEX(Recap!AC:AC,$B:$B,1)</f>
        <v>#NUM!</v>
      </c>
      <c r="AI2" s="6" t="e">
        <f>INDEX(Recap!AD:AD,$B:$B,1)</f>
        <v>#NUM!</v>
      </c>
      <c r="AJ2" s="6" t="e">
        <f>INDEX(Recap!AE:AE,$B:$B,1)</f>
        <v>#NUM!</v>
      </c>
      <c r="AK2" s="6" t="e">
        <f>INDEX(Recap!AF:AF,$B:$B,1)</f>
        <v>#NUM!</v>
      </c>
      <c r="AL2" s="6" t="e">
        <f>INDEX(Recap!AG:AG,$B:$B,1)</f>
        <v>#NUM!</v>
      </c>
      <c r="AM2" s="6" t="e">
        <f t="shared" ref="AM2:AM40" si="0">M2</f>
        <v>#NUM!</v>
      </c>
      <c r="AN2" s="6" t="e">
        <f t="shared" ref="AN2:AN40" si="1">AF2</f>
        <v>#NUM!</v>
      </c>
      <c r="AO2" s="6" t="e">
        <f t="shared" ref="AO2:AO40" si="2">AI2</f>
        <v>#NUM!</v>
      </c>
      <c r="AP2" s="6" t="e">
        <f t="shared" ref="AP2:AP40" si="3">AJ2</f>
        <v>#NUM!</v>
      </c>
      <c r="AQ2" s="6" t="e">
        <f t="shared" ref="AQ2:AQ40" si="4">AL2</f>
        <v>#NUM!</v>
      </c>
      <c r="AR2" s="8" t="e">
        <f>INDEX(Recap!AI:AI,$B:$B,1)</f>
        <v>#NUM!</v>
      </c>
      <c r="AS2" s="8" t="e">
        <f>INDEX(Recap!AJ:AJ,$B:$B,1)</f>
        <v>#NUM!</v>
      </c>
      <c r="AT2" s="8" t="e">
        <f>INDEX(Recap!W:W,$B:$B,1)</f>
        <v>#NUM!</v>
      </c>
      <c r="AU2" s="1" t="e">
        <f>INDEX(Recap!AK:AK,$B:$B,1)</f>
        <v>#NUM!</v>
      </c>
    </row>
    <row r="3" spans="1:47" ht="16.5" customHeight="1" x14ac:dyDescent="0.25">
      <c r="A3" s="1">
        <f t="shared" ref="A3:A30" si="5">A2+1</f>
        <v>3</v>
      </c>
      <c r="B3" s="1" t="e">
        <f>SMALL(Recap!AL:AL,A3)</f>
        <v>#NUM!</v>
      </c>
      <c r="C3" s="1" t="e">
        <f>INDEX(Recap!AK:AK,$B:$B,1)</f>
        <v>#NUM!</v>
      </c>
      <c r="D3" s="6" t="e">
        <f>INDEX(CodesPays!H:H,MATCH($AA3,CodesPays!$B:$B,0),1)</f>
        <v>#NUM!</v>
      </c>
      <c r="E3" s="6" t="e">
        <f>INDEX(CodesPays!I:I,MATCH($AL3,CodesPays!$B:$B,0),1)</f>
        <v>#NUM!</v>
      </c>
      <c r="F3" s="6" t="str">
        <f t="shared" ref="F3:F40" si="6">F2</f>
        <v>EN</v>
      </c>
      <c r="G3" s="6" t="e">
        <f>INDEX(Recap!AH:AH,$B:$B,1)</f>
        <v>#NUM!</v>
      </c>
      <c r="H3" s="6" t="e">
        <f>INDEX(Recap!B:B,$B:$B,1)</f>
        <v>#NUM!</v>
      </c>
      <c r="I3" s="6" t="e">
        <f>INDEX(Recap!C:C,$B:$B,1)</f>
        <v>#NUM!</v>
      </c>
      <c r="J3" s="6" t="e">
        <f>INDEX(Recap!D:D,$B:$B,1)</f>
        <v>#NUM!</v>
      </c>
      <c r="K3" s="6" t="e">
        <f>INDEX(Recap!E:E,$B:$B,1)</f>
        <v>#NUM!</v>
      </c>
      <c r="L3" s="6" t="e">
        <f>INDEX(Recap!F:F,$B:$B,1)</f>
        <v>#NUM!</v>
      </c>
      <c r="M3" s="6" t="e">
        <f>INDEX(Recap!G:G,$B:$B,1)</f>
        <v>#NUM!</v>
      </c>
      <c r="N3" s="6" t="e">
        <f>INDEX(Recap!H:H,$B:$B,1)</f>
        <v>#NUM!</v>
      </c>
      <c r="O3" s="6" t="e">
        <f>INDEX(Recap!I:I,$B:$B,1)</f>
        <v>#NUM!</v>
      </c>
      <c r="P3" s="6" t="e">
        <f>INDEX(Recap!J:J,$B:$B,1)</f>
        <v>#NUM!</v>
      </c>
      <c r="Q3" s="6" t="e">
        <f>INDEX(Recap!K:K,$B:$B,1)</f>
        <v>#NUM!</v>
      </c>
      <c r="R3" s="6" t="e">
        <f>INDEX(Recap!L:L,$B:$B,1)</f>
        <v>#NUM!</v>
      </c>
      <c r="S3" s="6" t="e">
        <f>INDEX(Recap!M:M,$B:$B,1)</f>
        <v>#NUM!</v>
      </c>
      <c r="T3" s="6" t="e">
        <f>INDEX(Recap!N:N,$B:$B,1)</f>
        <v>#NUM!</v>
      </c>
      <c r="U3" s="6" t="e">
        <f>INDEX(Recap!O:O,$B:$B,1)</f>
        <v>#NUM!</v>
      </c>
      <c r="V3" s="6" t="e">
        <f>INDEX(Recap!P:P,$B:$B,1)</f>
        <v>#NUM!</v>
      </c>
      <c r="W3" s="6" t="e">
        <f>INDEX(Recap!Q:Q,$B:$B,1)</f>
        <v>#NUM!</v>
      </c>
      <c r="X3" s="6" t="e">
        <f>INDEX(Recap!R:R,$B:$B,1)</f>
        <v>#NUM!</v>
      </c>
      <c r="Y3" s="6" t="e">
        <f>INDEX(Recap!S:S,$B:$B,1)</f>
        <v>#NUM!</v>
      </c>
      <c r="Z3" s="6" t="e">
        <f>INDEX(Recap!T:T,$B:$B,1)</f>
        <v>#NUM!</v>
      </c>
      <c r="AA3" s="6" t="e">
        <f>INDEX(Recap!U:U,$B:$B,1)</f>
        <v>#NUM!</v>
      </c>
      <c r="AB3" s="6" t="e">
        <f>INDEX(Recap!V:V,$B:$B,1)</f>
        <v>#NUM!</v>
      </c>
      <c r="AC3" s="6" t="e">
        <f>INDEX(Recap!X:X,$B:$B,1)</f>
        <v>#NUM!</v>
      </c>
      <c r="AD3" s="6" t="e">
        <f>INDEX(Recap!Y:Y,$B:$B,1)</f>
        <v>#NUM!</v>
      </c>
      <c r="AE3" s="6" t="e">
        <f>INDEX(Recap!Z:Z,$B:$B,1)</f>
        <v>#NUM!</v>
      </c>
      <c r="AF3" s="6" t="e">
        <f>INDEX(Recap!AA:AA,$B:$B,1)</f>
        <v>#NUM!</v>
      </c>
      <c r="AG3" s="6" t="e">
        <f>INDEX(Recap!AB:AB,$B:$B,1)</f>
        <v>#NUM!</v>
      </c>
      <c r="AH3" s="6" t="e">
        <f>INDEX(Recap!AC:AC,$B:$B,1)</f>
        <v>#NUM!</v>
      </c>
      <c r="AI3" s="6" t="e">
        <f>INDEX(Recap!AD:AD,$B:$B,1)</f>
        <v>#NUM!</v>
      </c>
      <c r="AJ3" s="6" t="e">
        <f>INDEX(Recap!AE:AE,$B:$B,1)</f>
        <v>#NUM!</v>
      </c>
      <c r="AK3" s="6" t="e">
        <f>INDEX(Recap!AF:AF,$B:$B,1)</f>
        <v>#NUM!</v>
      </c>
      <c r="AL3" s="6" t="e">
        <f>INDEX(Recap!AG:AG,$B:$B,1)</f>
        <v>#NUM!</v>
      </c>
      <c r="AM3" s="6" t="e">
        <f t="shared" si="0"/>
        <v>#NUM!</v>
      </c>
      <c r="AN3" s="6" t="e">
        <f t="shared" si="1"/>
        <v>#NUM!</v>
      </c>
      <c r="AO3" s="6" t="e">
        <f t="shared" si="2"/>
        <v>#NUM!</v>
      </c>
      <c r="AP3" s="6" t="e">
        <f t="shared" si="3"/>
        <v>#NUM!</v>
      </c>
      <c r="AQ3" s="6" t="e">
        <f t="shared" si="4"/>
        <v>#NUM!</v>
      </c>
      <c r="AR3" s="8" t="e">
        <f>INDEX(Recap!AI:AI,$B:$B,1)</f>
        <v>#NUM!</v>
      </c>
      <c r="AS3" s="8" t="e">
        <f>INDEX(Recap!AJ:AJ,$B:$B,1)</f>
        <v>#NUM!</v>
      </c>
      <c r="AT3" s="8" t="e">
        <f>INDEX(Recap!W:W,$B:$B,1)</f>
        <v>#NUM!</v>
      </c>
      <c r="AU3" s="1" t="e">
        <f>INDEX(Recap!AK:AK,$B:$B,1)</f>
        <v>#NUM!</v>
      </c>
    </row>
    <row r="4" spans="1:47" ht="16.5" customHeight="1" x14ac:dyDescent="0.25">
      <c r="A4" s="1">
        <f t="shared" si="5"/>
        <v>4</v>
      </c>
      <c r="B4" s="1" t="e">
        <f>SMALL(Recap!AL:AL,A4)</f>
        <v>#NUM!</v>
      </c>
      <c r="C4" s="1" t="e">
        <f>INDEX(Recap!AK:AK,$B:$B,1)</f>
        <v>#NUM!</v>
      </c>
      <c r="D4" s="6" t="e">
        <f>INDEX(CodesPays!H:H,MATCH($AA4,CodesPays!$B:$B,0),1)</f>
        <v>#NUM!</v>
      </c>
      <c r="E4" s="6" t="e">
        <f>INDEX(CodesPays!I:I,MATCH($AL4,CodesPays!$B:$B,0),1)</f>
        <v>#NUM!</v>
      </c>
      <c r="F4" s="6" t="str">
        <f t="shared" si="6"/>
        <v>EN</v>
      </c>
      <c r="G4" s="6" t="e">
        <f>INDEX(Recap!AH:AH,$B:$B,1)</f>
        <v>#NUM!</v>
      </c>
      <c r="H4" s="6" t="e">
        <f>INDEX(Recap!B:B,$B:$B,1)</f>
        <v>#NUM!</v>
      </c>
      <c r="I4" s="6" t="e">
        <f>INDEX(Recap!C:C,$B:$B,1)</f>
        <v>#NUM!</v>
      </c>
      <c r="J4" s="6" t="e">
        <f>INDEX(Recap!D:D,$B:$B,1)</f>
        <v>#NUM!</v>
      </c>
      <c r="K4" s="6" t="e">
        <f>INDEX(Recap!E:E,$B:$B,1)</f>
        <v>#NUM!</v>
      </c>
      <c r="L4" s="6" t="e">
        <f>INDEX(Recap!F:F,$B:$B,1)</f>
        <v>#NUM!</v>
      </c>
      <c r="M4" s="6" t="e">
        <f>INDEX(Recap!G:G,$B:$B,1)</f>
        <v>#NUM!</v>
      </c>
      <c r="N4" s="6" t="e">
        <f>INDEX(Recap!H:H,$B:$B,1)</f>
        <v>#NUM!</v>
      </c>
      <c r="O4" s="6" t="e">
        <f>INDEX(Recap!I:I,$B:$B,1)</f>
        <v>#NUM!</v>
      </c>
      <c r="P4" s="6" t="e">
        <f>INDEX(Recap!J:J,$B:$B,1)</f>
        <v>#NUM!</v>
      </c>
      <c r="Q4" s="6" t="e">
        <f>INDEX(Recap!K:K,$B:$B,1)</f>
        <v>#NUM!</v>
      </c>
      <c r="R4" s="6" t="e">
        <f>INDEX(Recap!L:L,$B:$B,1)</f>
        <v>#NUM!</v>
      </c>
      <c r="S4" s="6" t="e">
        <f>INDEX(Recap!M:M,$B:$B,1)</f>
        <v>#NUM!</v>
      </c>
      <c r="T4" s="6" t="e">
        <f>INDEX(Recap!N:N,$B:$B,1)</f>
        <v>#NUM!</v>
      </c>
      <c r="U4" s="6" t="e">
        <f>INDEX(Recap!O:O,$B:$B,1)</f>
        <v>#NUM!</v>
      </c>
      <c r="V4" s="6" t="e">
        <f>INDEX(Recap!P:P,$B:$B,1)</f>
        <v>#NUM!</v>
      </c>
      <c r="W4" s="6" t="e">
        <f>INDEX(Recap!Q:Q,$B:$B,1)</f>
        <v>#NUM!</v>
      </c>
      <c r="X4" s="6" t="e">
        <f>INDEX(Recap!R:R,$B:$B,1)</f>
        <v>#NUM!</v>
      </c>
      <c r="Y4" s="6" t="e">
        <f>INDEX(Recap!S:S,$B:$B,1)</f>
        <v>#NUM!</v>
      </c>
      <c r="Z4" s="6" t="e">
        <f>INDEX(Recap!T:T,$B:$B,1)</f>
        <v>#NUM!</v>
      </c>
      <c r="AA4" s="6" t="e">
        <f>INDEX(Recap!U:U,$B:$B,1)</f>
        <v>#NUM!</v>
      </c>
      <c r="AB4" s="6" t="e">
        <f>INDEX(Recap!V:V,$B:$B,1)</f>
        <v>#NUM!</v>
      </c>
      <c r="AC4" s="6" t="e">
        <f>INDEX(Recap!X:X,$B:$B,1)</f>
        <v>#NUM!</v>
      </c>
      <c r="AD4" s="6" t="e">
        <f>INDEX(Recap!Y:Y,$B:$B,1)</f>
        <v>#NUM!</v>
      </c>
      <c r="AE4" s="6" t="e">
        <f>INDEX(Recap!Z:Z,$B:$B,1)</f>
        <v>#NUM!</v>
      </c>
      <c r="AF4" s="6" t="e">
        <f>INDEX(Recap!AA:AA,$B:$B,1)</f>
        <v>#NUM!</v>
      </c>
      <c r="AG4" s="6" t="e">
        <f>INDEX(Recap!AB:AB,$B:$B,1)</f>
        <v>#NUM!</v>
      </c>
      <c r="AH4" s="6" t="e">
        <f>INDEX(Recap!AC:AC,$B:$B,1)</f>
        <v>#NUM!</v>
      </c>
      <c r="AI4" s="6" t="e">
        <f>INDEX(Recap!AD:AD,$B:$B,1)</f>
        <v>#NUM!</v>
      </c>
      <c r="AJ4" s="6" t="e">
        <f>INDEX(Recap!AE:AE,$B:$B,1)</f>
        <v>#NUM!</v>
      </c>
      <c r="AK4" s="6" t="e">
        <f>INDEX(Recap!AF:AF,$B:$B,1)</f>
        <v>#NUM!</v>
      </c>
      <c r="AL4" s="6" t="e">
        <f>INDEX(Recap!AG:AG,$B:$B,1)</f>
        <v>#NUM!</v>
      </c>
      <c r="AM4" s="6" t="e">
        <f t="shared" si="0"/>
        <v>#NUM!</v>
      </c>
      <c r="AN4" s="6" t="e">
        <f t="shared" si="1"/>
        <v>#NUM!</v>
      </c>
      <c r="AO4" s="6" t="e">
        <f t="shared" si="2"/>
        <v>#NUM!</v>
      </c>
      <c r="AP4" s="6" t="e">
        <f t="shared" si="3"/>
        <v>#NUM!</v>
      </c>
      <c r="AQ4" s="6" t="e">
        <f t="shared" si="4"/>
        <v>#NUM!</v>
      </c>
      <c r="AR4" s="8" t="e">
        <f>INDEX(Recap!AI:AI,$B:$B,1)</f>
        <v>#NUM!</v>
      </c>
      <c r="AS4" s="8" t="e">
        <f>INDEX(Recap!AJ:AJ,$B:$B,1)</f>
        <v>#NUM!</v>
      </c>
      <c r="AT4" s="8" t="e">
        <f>INDEX(Recap!W:W,$B:$B,1)</f>
        <v>#NUM!</v>
      </c>
      <c r="AU4" s="1" t="e">
        <f>INDEX(Recap!AK:AK,$B:$B,1)</f>
        <v>#NUM!</v>
      </c>
    </row>
    <row r="5" spans="1:47" ht="16.5" customHeight="1" x14ac:dyDescent="0.25">
      <c r="A5" s="1">
        <f t="shared" si="5"/>
        <v>5</v>
      </c>
      <c r="B5" s="1" t="e">
        <f>SMALL(Recap!AL:AL,A5)</f>
        <v>#NUM!</v>
      </c>
      <c r="C5" s="1" t="e">
        <f>INDEX(Recap!AK:AK,$B:$B,1)</f>
        <v>#NUM!</v>
      </c>
      <c r="D5" s="6" t="e">
        <f>INDEX(CodesPays!H:H,MATCH($AA5,CodesPays!$B:$B,0),1)</f>
        <v>#NUM!</v>
      </c>
      <c r="E5" s="6" t="e">
        <f>INDEX(CodesPays!I:I,MATCH($AL5,CodesPays!$B:$B,0),1)</f>
        <v>#NUM!</v>
      </c>
      <c r="F5" s="6" t="str">
        <f t="shared" si="6"/>
        <v>EN</v>
      </c>
      <c r="G5" s="6" t="e">
        <f>INDEX(Recap!AH:AH,$B:$B,1)</f>
        <v>#NUM!</v>
      </c>
      <c r="H5" s="6" t="e">
        <f>INDEX(Recap!B:B,$B:$B,1)</f>
        <v>#NUM!</v>
      </c>
      <c r="I5" s="6" t="e">
        <f>INDEX(Recap!C:C,$B:$B,1)</f>
        <v>#NUM!</v>
      </c>
      <c r="J5" s="6" t="e">
        <f>INDEX(Recap!D:D,$B:$B,1)</f>
        <v>#NUM!</v>
      </c>
      <c r="K5" s="6" t="e">
        <f>INDEX(Recap!E:E,$B:$B,1)</f>
        <v>#NUM!</v>
      </c>
      <c r="L5" s="6" t="e">
        <f>INDEX(Recap!F:F,$B:$B,1)</f>
        <v>#NUM!</v>
      </c>
      <c r="M5" s="6" t="e">
        <f>INDEX(Recap!G:G,$B:$B,1)</f>
        <v>#NUM!</v>
      </c>
      <c r="N5" s="6" t="e">
        <f>INDEX(Recap!H:H,$B:$B,1)</f>
        <v>#NUM!</v>
      </c>
      <c r="O5" s="6" t="e">
        <f>INDEX(Recap!I:I,$B:$B,1)</f>
        <v>#NUM!</v>
      </c>
      <c r="P5" s="6" t="e">
        <f>INDEX(Recap!J:J,$B:$B,1)</f>
        <v>#NUM!</v>
      </c>
      <c r="Q5" s="6" t="e">
        <f>INDEX(Recap!K:K,$B:$B,1)</f>
        <v>#NUM!</v>
      </c>
      <c r="R5" s="6" t="e">
        <f>INDEX(Recap!L:L,$B:$B,1)</f>
        <v>#NUM!</v>
      </c>
      <c r="S5" s="6" t="e">
        <f>INDEX(Recap!M:M,$B:$B,1)</f>
        <v>#NUM!</v>
      </c>
      <c r="T5" s="6" t="e">
        <f>INDEX(Recap!N:N,$B:$B,1)</f>
        <v>#NUM!</v>
      </c>
      <c r="U5" s="6" t="e">
        <f>INDEX(Recap!O:O,$B:$B,1)</f>
        <v>#NUM!</v>
      </c>
      <c r="V5" s="6" t="e">
        <f>INDEX(Recap!P:P,$B:$B,1)</f>
        <v>#NUM!</v>
      </c>
      <c r="W5" s="6" t="e">
        <f>INDEX(Recap!Q:Q,$B:$B,1)</f>
        <v>#NUM!</v>
      </c>
      <c r="X5" s="6" t="e">
        <f>INDEX(Recap!R:R,$B:$B,1)</f>
        <v>#NUM!</v>
      </c>
      <c r="Y5" s="6" t="e">
        <f>INDEX(Recap!S:S,$B:$B,1)</f>
        <v>#NUM!</v>
      </c>
      <c r="Z5" s="6" t="e">
        <f>INDEX(Recap!T:T,$B:$B,1)</f>
        <v>#NUM!</v>
      </c>
      <c r="AA5" s="6" t="e">
        <f>INDEX(Recap!U:U,$B:$B,1)</f>
        <v>#NUM!</v>
      </c>
      <c r="AB5" s="6" t="e">
        <f>INDEX(Recap!V:V,$B:$B,1)</f>
        <v>#NUM!</v>
      </c>
      <c r="AC5" s="6" t="e">
        <f>INDEX(Recap!X:X,$B:$B,1)</f>
        <v>#NUM!</v>
      </c>
      <c r="AD5" s="6" t="e">
        <f>INDEX(Recap!Y:Y,$B:$B,1)</f>
        <v>#NUM!</v>
      </c>
      <c r="AE5" s="6" t="e">
        <f>INDEX(Recap!Z:Z,$B:$B,1)</f>
        <v>#NUM!</v>
      </c>
      <c r="AF5" s="6" t="e">
        <f>INDEX(Recap!AA:AA,$B:$B,1)</f>
        <v>#NUM!</v>
      </c>
      <c r="AG5" s="6" t="e">
        <f>INDEX(Recap!AB:AB,$B:$B,1)</f>
        <v>#NUM!</v>
      </c>
      <c r="AH5" s="6" t="e">
        <f>INDEX(Recap!AC:AC,$B:$B,1)</f>
        <v>#NUM!</v>
      </c>
      <c r="AI5" s="6" t="e">
        <f>INDEX(Recap!AD:AD,$B:$B,1)</f>
        <v>#NUM!</v>
      </c>
      <c r="AJ5" s="6" t="e">
        <f>INDEX(Recap!AE:AE,$B:$B,1)</f>
        <v>#NUM!</v>
      </c>
      <c r="AK5" s="6" t="e">
        <f>INDEX(Recap!AF:AF,$B:$B,1)</f>
        <v>#NUM!</v>
      </c>
      <c r="AL5" s="6" t="e">
        <f>INDEX(Recap!AG:AG,$B:$B,1)</f>
        <v>#NUM!</v>
      </c>
      <c r="AM5" s="6" t="e">
        <f t="shared" si="0"/>
        <v>#NUM!</v>
      </c>
      <c r="AN5" s="6" t="e">
        <f t="shared" si="1"/>
        <v>#NUM!</v>
      </c>
      <c r="AO5" s="6" t="e">
        <f t="shared" si="2"/>
        <v>#NUM!</v>
      </c>
      <c r="AP5" s="6" t="e">
        <f t="shared" si="3"/>
        <v>#NUM!</v>
      </c>
      <c r="AQ5" s="6" t="e">
        <f t="shared" si="4"/>
        <v>#NUM!</v>
      </c>
      <c r="AR5" s="8" t="e">
        <f>INDEX(Recap!AI:AI,$B:$B,1)</f>
        <v>#NUM!</v>
      </c>
      <c r="AS5" s="8" t="e">
        <f>INDEX(Recap!AJ:AJ,$B:$B,1)</f>
        <v>#NUM!</v>
      </c>
      <c r="AT5" s="8" t="e">
        <f>INDEX(Recap!W:W,$B:$B,1)</f>
        <v>#NUM!</v>
      </c>
      <c r="AU5" s="1" t="e">
        <f>INDEX(Recap!AK:AK,$B:$B,1)</f>
        <v>#NUM!</v>
      </c>
    </row>
    <row r="6" spans="1:47" ht="16.5" customHeight="1" x14ac:dyDescent="0.25">
      <c r="A6" s="1">
        <f t="shared" si="5"/>
        <v>6</v>
      </c>
      <c r="B6" s="1" t="e">
        <f>SMALL(Recap!AL:AL,A6)</f>
        <v>#NUM!</v>
      </c>
      <c r="C6" s="1" t="e">
        <f>INDEX(Recap!AK:AK,$B:$B,1)</f>
        <v>#NUM!</v>
      </c>
      <c r="D6" s="6" t="e">
        <f>INDEX(CodesPays!H:H,MATCH($AA6,CodesPays!$B:$B,0),1)</f>
        <v>#NUM!</v>
      </c>
      <c r="E6" s="6" t="e">
        <f>INDEX(CodesPays!I:I,MATCH($AL6,CodesPays!$B:$B,0),1)</f>
        <v>#NUM!</v>
      </c>
      <c r="F6" s="6" t="str">
        <f t="shared" si="6"/>
        <v>EN</v>
      </c>
      <c r="G6" s="6" t="e">
        <f>INDEX(Recap!AH:AH,$B:$B,1)</f>
        <v>#NUM!</v>
      </c>
      <c r="H6" s="6" t="e">
        <f>INDEX(Recap!B:B,$B:$B,1)</f>
        <v>#NUM!</v>
      </c>
      <c r="I6" s="6" t="e">
        <f>INDEX(Recap!C:C,$B:$B,1)</f>
        <v>#NUM!</v>
      </c>
      <c r="J6" s="6" t="e">
        <f>INDEX(Recap!D:D,$B:$B,1)</f>
        <v>#NUM!</v>
      </c>
      <c r="K6" s="6" t="e">
        <f>INDEX(Recap!E:E,$B:$B,1)</f>
        <v>#NUM!</v>
      </c>
      <c r="L6" s="6" t="e">
        <f>INDEX(Recap!F:F,$B:$B,1)</f>
        <v>#NUM!</v>
      </c>
      <c r="M6" s="6" t="e">
        <f>INDEX(Recap!G:G,$B:$B,1)</f>
        <v>#NUM!</v>
      </c>
      <c r="N6" s="6" t="e">
        <f>INDEX(Recap!H:H,$B:$B,1)</f>
        <v>#NUM!</v>
      </c>
      <c r="O6" s="6" t="e">
        <f>INDEX(Recap!I:I,$B:$B,1)</f>
        <v>#NUM!</v>
      </c>
      <c r="P6" s="6" t="e">
        <f>INDEX(Recap!J:J,$B:$B,1)</f>
        <v>#NUM!</v>
      </c>
      <c r="Q6" s="6" t="e">
        <f>INDEX(Recap!K:K,$B:$B,1)</f>
        <v>#NUM!</v>
      </c>
      <c r="R6" s="6" t="e">
        <f>INDEX(Recap!L:L,$B:$B,1)</f>
        <v>#NUM!</v>
      </c>
      <c r="S6" s="6" t="e">
        <f>INDEX(Recap!M:M,$B:$B,1)</f>
        <v>#NUM!</v>
      </c>
      <c r="T6" s="6" t="e">
        <f>INDEX(Recap!N:N,$B:$B,1)</f>
        <v>#NUM!</v>
      </c>
      <c r="U6" s="6" t="e">
        <f>INDEX(Recap!O:O,$B:$B,1)</f>
        <v>#NUM!</v>
      </c>
      <c r="V6" s="6" t="e">
        <f>INDEX(Recap!P:P,$B:$B,1)</f>
        <v>#NUM!</v>
      </c>
      <c r="W6" s="6" t="e">
        <f>INDEX(Recap!Q:Q,$B:$B,1)</f>
        <v>#NUM!</v>
      </c>
      <c r="X6" s="6" t="e">
        <f>INDEX(Recap!R:R,$B:$B,1)</f>
        <v>#NUM!</v>
      </c>
      <c r="Y6" s="6" t="e">
        <f>INDEX(Recap!S:S,$B:$B,1)</f>
        <v>#NUM!</v>
      </c>
      <c r="Z6" s="6" t="e">
        <f>INDEX(Recap!T:T,$B:$B,1)</f>
        <v>#NUM!</v>
      </c>
      <c r="AA6" s="6" t="e">
        <f>INDEX(Recap!U:U,$B:$B,1)</f>
        <v>#NUM!</v>
      </c>
      <c r="AB6" s="6" t="e">
        <f>INDEX(Recap!V:V,$B:$B,1)</f>
        <v>#NUM!</v>
      </c>
      <c r="AC6" s="6" t="e">
        <f>INDEX(Recap!X:X,$B:$B,1)</f>
        <v>#NUM!</v>
      </c>
      <c r="AD6" s="6" t="e">
        <f>INDEX(Recap!Y:Y,$B:$B,1)</f>
        <v>#NUM!</v>
      </c>
      <c r="AE6" s="6" t="e">
        <f>INDEX(Recap!Z:Z,$B:$B,1)</f>
        <v>#NUM!</v>
      </c>
      <c r="AF6" s="6" t="e">
        <f>INDEX(Recap!AA:AA,$B:$B,1)</f>
        <v>#NUM!</v>
      </c>
      <c r="AG6" s="6" t="e">
        <f>INDEX(Recap!AB:AB,$B:$B,1)</f>
        <v>#NUM!</v>
      </c>
      <c r="AH6" s="6" t="e">
        <f>INDEX(Recap!AC:AC,$B:$B,1)</f>
        <v>#NUM!</v>
      </c>
      <c r="AI6" s="6" t="e">
        <f>INDEX(Recap!AD:AD,$B:$B,1)</f>
        <v>#NUM!</v>
      </c>
      <c r="AJ6" s="6" t="e">
        <f>INDEX(Recap!AE:AE,$B:$B,1)</f>
        <v>#NUM!</v>
      </c>
      <c r="AK6" s="6" t="e">
        <f>INDEX(Recap!AF:AF,$B:$B,1)</f>
        <v>#NUM!</v>
      </c>
      <c r="AL6" s="6" t="e">
        <f>INDEX(Recap!AG:AG,$B:$B,1)</f>
        <v>#NUM!</v>
      </c>
      <c r="AM6" s="6" t="e">
        <f t="shared" si="0"/>
        <v>#NUM!</v>
      </c>
      <c r="AN6" s="6" t="e">
        <f t="shared" si="1"/>
        <v>#NUM!</v>
      </c>
      <c r="AO6" s="6" t="e">
        <f t="shared" si="2"/>
        <v>#NUM!</v>
      </c>
      <c r="AP6" s="6" t="e">
        <f t="shared" si="3"/>
        <v>#NUM!</v>
      </c>
      <c r="AQ6" s="6" t="e">
        <f t="shared" si="4"/>
        <v>#NUM!</v>
      </c>
      <c r="AR6" s="8" t="e">
        <f>INDEX(Recap!AI:AI,$B:$B,1)</f>
        <v>#NUM!</v>
      </c>
      <c r="AS6" s="8" t="e">
        <f>INDEX(Recap!AJ:AJ,$B:$B,1)</f>
        <v>#NUM!</v>
      </c>
      <c r="AT6" s="8" t="e">
        <f>INDEX(Recap!W:W,$B:$B,1)</f>
        <v>#NUM!</v>
      </c>
      <c r="AU6" s="1" t="e">
        <f>INDEX(Recap!AK:AK,$B:$B,1)</f>
        <v>#NUM!</v>
      </c>
    </row>
    <row r="7" spans="1:47" ht="16.5" customHeight="1" x14ac:dyDescent="0.25">
      <c r="A7" s="1">
        <f t="shared" si="5"/>
        <v>7</v>
      </c>
      <c r="B7" s="1" t="e">
        <f>SMALL(Recap!AL:AL,A7)</f>
        <v>#NUM!</v>
      </c>
      <c r="C7" s="1" t="e">
        <f>INDEX(Recap!AK:AK,$B:$B,1)</f>
        <v>#NUM!</v>
      </c>
      <c r="D7" s="6" t="e">
        <f>INDEX(CodesPays!H:H,MATCH($AA7,CodesPays!$B:$B,0),1)</f>
        <v>#NUM!</v>
      </c>
      <c r="E7" s="6" t="e">
        <f>INDEX(CodesPays!I:I,MATCH($AL7,CodesPays!$B:$B,0),1)</f>
        <v>#NUM!</v>
      </c>
      <c r="F7" s="6" t="str">
        <f t="shared" si="6"/>
        <v>EN</v>
      </c>
      <c r="G7" s="6" t="e">
        <f>INDEX(Recap!AH:AH,$B:$B,1)</f>
        <v>#NUM!</v>
      </c>
      <c r="H7" s="6" t="e">
        <f>INDEX(Recap!B:B,$B:$B,1)</f>
        <v>#NUM!</v>
      </c>
      <c r="I7" s="6" t="e">
        <f>INDEX(Recap!C:C,$B:$B,1)</f>
        <v>#NUM!</v>
      </c>
      <c r="J7" s="6" t="e">
        <f>INDEX(Recap!D:D,$B:$B,1)</f>
        <v>#NUM!</v>
      </c>
      <c r="K7" s="6" t="e">
        <f>INDEX(Recap!E:E,$B:$B,1)</f>
        <v>#NUM!</v>
      </c>
      <c r="L7" s="6" t="e">
        <f>INDEX(Recap!F:F,$B:$B,1)</f>
        <v>#NUM!</v>
      </c>
      <c r="M7" s="6" t="e">
        <f>INDEX(Recap!G:G,$B:$B,1)</f>
        <v>#NUM!</v>
      </c>
      <c r="N7" s="6" t="e">
        <f>INDEX(Recap!H:H,$B:$B,1)</f>
        <v>#NUM!</v>
      </c>
      <c r="O7" s="6" t="e">
        <f>INDEX(Recap!I:I,$B:$B,1)</f>
        <v>#NUM!</v>
      </c>
      <c r="P7" s="6" t="e">
        <f>INDEX(Recap!J:J,$B:$B,1)</f>
        <v>#NUM!</v>
      </c>
      <c r="Q7" s="6" t="e">
        <f>INDEX(Recap!K:K,$B:$B,1)</f>
        <v>#NUM!</v>
      </c>
      <c r="R7" s="6" t="e">
        <f>INDEX(Recap!L:L,$B:$B,1)</f>
        <v>#NUM!</v>
      </c>
      <c r="S7" s="6" t="e">
        <f>INDEX(Recap!M:M,$B:$B,1)</f>
        <v>#NUM!</v>
      </c>
      <c r="T7" s="6" t="e">
        <f>INDEX(Recap!N:N,$B:$B,1)</f>
        <v>#NUM!</v>
      </c>
      <c r="U7" s="6" t="e">
        <f>INDEX(Recap!O:O,$B:$B,1)</f>
        <v>#NUM!</v>
      </c>
      <c r="V7" s="6" t="e">
        <f>INDEX(Recap!P:P,$B:$B,1)</f>
        <v>#NUM!</v>
      </c>
      <c r="W7" s="6" t="e">
        <f>INDEX(Recap!Q:Q,$B:$B,1)</f>
        <v>#NUM!</v>
      </c>
      <c r="X7" s="6" t="e">
        <f>INDEX(Recap!R:R,$B:$B,1)</f>
        <v>#NUM!</v>
      </c>
      <c r="Y7" s="6" t="e">
        <f>INDEX(Recap!S:S,$B:$B,1)</f>
        <v>#NUM!</v>
      </c>
      <c r="Z7" s="6" t="e">
        <f>INDEX(Recap!T:T,$B:$B,1)</f>
        <v>#NUM!</v>
      </c>
      <c r="AA7" s="6" t="e">
        <f>INDEX(Recap!U:U,$B:$B,1)</f>
        <v>#NUM!</v>
      </c>
      <c r="AB7" s="6" t="e">
        <f>INDEX(Recap!V:V,$B:$B,1)</f>
        <v>#NUM!</v>
      </c>
      <c r="AC7" s="6" t="e">
        <f>INDEX(Recap!X:X,$B:$B,1)</f>
        <v>#NUM!</v>
      </c>
      <c r="AD7" s="6" t="e">
        <f>INDEX(Recap!Y:Y,$B:$B,1)</f>
        <v>#NUM!</v>
      </c>
      <c r="AE7" s="6" t="e">
        <f>INDEX(Recap!Z:Z,$B:$B,1)</f>
        <v>#NUM!</v>
      </c>
      <c r="AF7" s="6" t="e">
        <f>INDEX(Recap!AA:AA,$B:$B,1)</f>
        <v>#NUM!</v>
      </c>
      <c r="AG7" s="6" t="e">
        <f>INDEX(Recap!AB:AB,$B:$B,1)</f>
        <v>#NUM!</v>
      </c>
      <c r="AH7" s="6" t="e">
        <f>INDEX(Recap!AC:AC,$B:$B,1)</f>
        <v>#NUM!</v>
      </c>
      <c r="AI7" s="6" t="e">
        <f>INDEX(Recap!AD:AD,$B:$B,1)</f>
        <v>#NUM!</v>
      </c>
      <c r="AJ7" s="6" t="e">
        <f>INDEX(Recap!AE:AE,$B:$B,1)</f>
        <v>#NUM!</v>
      </c>
      <c r="AK7" s="6" t="e">
        <f>INDEX(Recap!AF:AF,$B:$B,1)</f>
        <v>#NUM!</v>
      </c>
      <c r="AL7" s="6" t="e">
        <f>INDEX(Recap!AG:AG,$B:$B,1)</f>
        <v>#NUM!</v>
      </c>
      <c r="AM7" s="6" t="e">
        <f t="shared" si="0"/>
        <v>#NUM!</v>
      </c>
      <c r="AN7" s="6" t="e">
        <f t="shared" si="1"/>
        <v>#NUM!</v>
      </c>
      <c r="AO7" s="6" t="e">
        <f t="shared" si="2"/>
        <v>#NUM!</v>
      </c>
      <c r="AP7" s="6" t="e">
        <f t="shared" si="3"/>
        <v>#NUM!</v>
      </c>
      <c r="AQ7" s="6" t="e">
        <f t="shared" si="4"/>
        <v>#NUM!</v>
      </c>
      <c r="AR7" s="8" t="e">
        <f>INDEX(Recap!AI:AI,$B:$B,1)</f>
        <v>#NUM!</v>
      </c>
      <c r="AS7" s="8" t="e">
        <f>INDEX(Recap!AJ:AJ,$B:$B,1)</f>
        <v>#NUM!</v>
      </c>
      <c r="AT7" s="8" t="e">
        <f>INDEX(Recap!W:W,$B:$B,1)</f>
        <v>#NUM!</v>
      </c>
      <c r="AU7" s="1" t="e">
        <f>INDEX(Recap!AK:AK,$B:$B,1)</f>
        <v>#NUM!</v>
      </c>
    </row>
    <row r="8" spans="1:47" ht="16.5" customHeight="1" x14ac:dyDescent="0.25">
      <c r="A8" s="1">
        <f t="shared" si="5"/>
        <v>8</v>
      </c>
      <c r="B8" s="1" t="e">
        <f>SMALL(Recap!AL:AL,A8)</f>
        <v>#NUM!</v>
      </c>
      <c r="C8" s="1" t="e">
        <f>INDEX(Recap!AK:AK,$B:$B,1)</f>
        <v>#NUM!</v>
      </c>
      <c r="D8" s="6" t="e">
        <f>INDEX(CodesPays!H:H,MATCH($AA8,CodesPays!$B:$B,0),1)</f>
        <v>#NUM!</v>
      </c>
      <c r="E8" s="6" t="e">
        <f>INDEX(CodesPays!I:I,MATCH($AL8,CodesPays!$B:$B,0),1)</f>
        <v>#NUM!</v>
      </c>
      <c r="F8" s="6" t="str">
        <f t="shared" si="6"/>
        <v>EN</v>
      </c>
      <c r="G8" s="6" t="e">
        <f>INDEX(Recap!AH:AH,$B:$B,1)</f>
        <v>#NUM!</v>
      </c>
      <c r="H8" s="6" t="e">
        <f>INDEX(Recap!B:B,$B:$B,1)</f>
        <v>#NUM!</v>
      </c>
      <c r="I8" s="6" t="e">
        <f>INDEX(Recap!C:C,$B:$B,1)</f>
        <v>#NUM!</v>
      </c>
      <c r="J8" s="6" t="e">
        <f>INDEX(Recap!D:D,$B:$B,1)</f>
        <v>#NUM!</v>
      </c>
      <c r="K8" s="6" t="e">
        <f>INDEX(Recap!E:E,$B:$B,1)</f>
        <v>#NUM!</v>
      </c>
      <c r="L8" s="6" t="e">
        <f>INDEX(Recap!F:F,$B:$B,1)</f>
        <v>#NUM!</v>
      </c>
      <c r="M8" s="6" t="e">
        <f>INDEX(Recap!G:G,$B:$B,1)</f>
        <v>#NUM!</v>
      </c>
      <c r="N8" s="6" t="e">
        <f>INDEX(Recap!H:H,$B:$B,1)</f>
        <v>#NUM!</v>
      </c>
      <c r="O8" s="6" t="e">
        <f>INDEX(Recap!I:I,$B:$B,1)</f>
        <v>#NUM!</v>
      </c>
      <c r="P8" s="6" t="e">
        <f>INDEX(Recap!J:J,$B:$B,1)</f>
        <v>#NUM!</v>
      </c>
      <c r="Q8" s="6" t="e">
        <f>INDEX(Recap!K:K,$B:$B,1)</f>
        <v>#NUM!</v>
      </c>
      <c r="R8" s="6" t="e">
        <f>INDEX(Recap!L:L,$B:$B,1)</f>
        <v>#NUM!</v>
      </c>
      <c r="S8" s="6" t="e">
        <f>INDEX(Recap!M:M,$B:$B,1)</f>
        <v>#NUM!</v>
      </c>
      <c r="T8" s="6" t="e">
        <f>INDEX(Recap!N:N,$B:$B,1)</f>
        <v>#NUM!</v>
      </c>
      <c r="U8" s="6" t="e">
        <f>INDEX(Recap!O:O,$B:$B,1)</f>
        <v>#NUM!</v>
      </c>
      <c r="V8" s="6" t="e">
        <f>INDEX(Recap!P:P,$B:$B,1)</f>
        <v>#NUM!</v>
      </c>
      <c r="W8" s="6" t="e">
        <f>INDEX(Recap!Q:Q,$B:$B,1)</f>
        <v>#NUM!</v>
      </c>
      <c r="X8" s="6" t="e">
        <f>INDEX(Recap!R:R,$B:$B,1)</f>
        <v>#NUM!</v>
      </c>
      <c r="Y8" s="6" t="e">
        <f>INDEX(Recap!S:S,$B:$B,1)</f>
        <v>#NUM!</v>
      </c>
      <c r="Z8" s="6" t="e">
        <f>INDEX(Recap!T:T,$B:$B,1)</f>
        <v>#NUM!</v>
      </c>
      <c r="AA8" s="6" t="e">
        <f>INDEX(Recap!U:U,$B:$B,1)</f>
        <v>#NUM!</v>
      </c>
      <c r="AB8" s="6" t="e">
        <f>INDEX(Recap!V:V,$B:$B,1)</f>
        <v>#NUM!</v>
      </c>
      <c r="AC8" s="6" t="e">
        <f>INDEX(Recap!X:X,$B:$B,1)</f>
        <v>#NUM!</v>
      </c>
      <c r="AD8" s="6" t="e">
        <f>INDEX(Recap!Y:Y,$B:$B,1)</f>
        <v>#NUM!</v>
      </c>
      <c r="AE8" s="6" t="e">
        <f>INDEX(Recap!Z:Z,$B:$B,1)</f>
        <v>#NUM!</v>
      </c>
      <c r="AF8" s="6" t="e">
        <f>INDEX(Recap!AA:AA,$B:$B,1)</f>
        <v>#NUM!</v>
      </c>
      <c r="AG8" s="6" t="e">
        <f>INDEX(Recap!AB:AB,$B:$B,1)</f>
        <v>#NUM!</v>
      </c>
      <c r="AH8" s="6" t="e">
        <f>INDEX(Recap!AC:AC,$B:$B,1)</f>
        <v>#NUM!</v>
      </c>
      <c r="AI8" s="6" t="e">
        <f>INDEX(Recap!AD:AD,$B:$B,1)</f>
        <v>#NUM!</v>
      </c>
      <c r="AJ8" s="6" t="e">
        <f>INDEX(Recap!AE:AE,$B:$B,1)</f>
        <v>#NUM!</v>
      </c>
      <c r="AK8" s="6" t="e">
        <f>INDEX(Recap!AF:AF,$B:$B,1)</f>
        <v>#NUM!</v>
      </c>
      <c r="AL8" s="6" t="e">
        <f>INDEX(Recap!AG:AG,$B:$B,1)</f>
        <v>#NUM!</v>
      </c>
      <c r="AM8" s="6" t="e">
        <f t="shared" si="0"/>
        <v>#NUM!</v>
      </c>
      <c r="AN8" s="6" t="e">
        <f t="shared" si="1"/>
        <v>#NUM!</v>
      </c>
      <c r="AO8" s="6" t="e">
        <f t="shared" si="2"/>
        <v>#NUM!</v>
      </c>
      <c r="AP8" s="6" t="e">
        <f t="shared" si="3"/>
        <v>#NUM!</v>
      </c>
      <c r="AQ8" s="6" t="e">
        <f t="shared" si="4"/>
        <v>#NUM!</v>
      </c>
      <c r="AR8" s="8" t="e">
        <f>INDEX(Recap!AI:AI,$B:$B,1)</f>
        <v>#NUM!</v>
      </c>
      <c r="AS8" s="8" t="e">
        <f>INDEX(Recap!AJ:AJ,$B:$B,1)</f>
        <v>#NUM!</v>
      </c>
      <c r="AT8" s="8" t="e">
        <f>INDEX(Recap!W:W,$B:$B,1)</f>
        <v>#NUM!</v>
      </c>
      <c r="AU8" s="1" t="e">
        <f>INDEX(Recap!AK:AK,$B:$B,1)</f>
        <v>#NUM!</v>
      </c>
    </row>
    <row r="9" spans="1:47" ht="16.5" customHeight="1" x14ac:dyDescent="0.25">
      <c r="A9" s="1">
        <f t="shared" si="5"/>
        <v>9</v>
      </c>
      <c r="B9" s="1" t="e">
        <f>SMALL(Recap!AL:AL,A9)</f>
        <v>#NUM!</v>
      </c>
      <c r="C9" s="1" t="e">
        <f>INDEX(Recap!AK:AK,$B:$B,1)</f>
        <v>#NUM!</v>
      </c>
      <c r="D9" s="6" t="e">
        <f>INDEX(CodesPays!H:H,MATCH($AA9,CodesPays!$B:$B,0),1)</f>
        <v>#NUM!</v>
      </c>
      <c r="E9" s="6" t="e">
        <f>INDEX(CodesPays!I:I,MATCH($AL9,CodesPays!$B:$B,0),1)</f>
        <v>#NUM!</v>
      </c>
      <c r="F9" s="6" t="str">
        <f t="shared" si="6"/>
        <v>EN</v>
      </c>
      <c r="G9" s="6" t="e">
        <f>INDEX(Recap!AH:AH,$B:$B,1)</f>
        <v>#NUM!</v>
      </c>
      <c r="H9" s="6" t="e">
        <f>INDEX(Recap!B:B,$B:$B,1)</f>
        <v>#NUM!</v>
      </c>
      <c r="I9" s="6" t="e">
        <f>INDEX(Recap!C:C,$B:$B,1)</f>
        <v>#NUM!</v>
      </c>
      <c r="J9" s="6" t="e">
        <f>INDEX(Recap!D:D,$B:$B,1)</f>
        <v>#NUM!</v>
      </c>
      <c r="K9" s="6" t="e">
        <f>INDEX(Recap!E:E,$B:$B,1)</f>
        <v>#NUM!</v>
      </c>
      <c r="L9" s="6" t="e">
        <f>INDEX(Recap!F:F,$B:$B,1)</f>
        <v>#NUM!</v>
      </c>
      <c r="M9" s="6" t="e">
        <f>INDEX(Recap!G:G,$B:$B,1)</f>
        <v>#NUM!</v>
      </c>
      <c r="N9" s="6" t="e">
        <f>INDEX(Recap!H:H,$B:$B,1)</f>
        <v>#NUM!</v>
      </c>
      <c r="O9" s="6" t="e">
        <f>INDEX(Recap!I:I,$B:$B,1)</f>
        <v>#NUM!</v>
      </c>
      <c r="P9" s="6" t="e">
        <f>INDEX(Recap!J:J,$B:$B,1)</f>
        <v>#NUM!</v>
      </c>
      <c r="Q9" s="6" t="e">
        <f>INDEX(Recap!K:K,$B:$B,1)</f>
        <v>#NUM!</v>
      </c>
      <c r="R9" s="6" t="e">
        <f>INDEX(Recap!L:L,$B:$B,1)</f>
        <v>#NUM!</v>
      </c>
      <c r="S9" s="6" t="e">
        <f>INDEX(Recap!M:M,$B:$B,1)</f>
        <v>#NUM!</v>
      </c>
      <c r="T9" s="6" t="e">
        <f>INDEX(Recap!N:N,$B:$B,1)</f>
        <v>#NUM!</v>
      </c>
      <c r="U9" s="6" t="e">
        <f>INDEX(Recap!O:O,$B:$B,1)</f>
        <v>#NUM!</v>
      </c>
      <c r="V9" s="6" t="e">
        <f>INDEX(Recap!P:P,$B:$B,1)</f>
        <v>#NUM!</v>
      </c>
      <c r="W9" s="6" t="e">
        <f>INDEX(Recap!Q:Q,$B:$B,1)</f>
        <v>#NUM!</v>
      </c>
      <c r="X9" s="6" t="e">
        <f>INDEX(Recap!R:R,$B:$B,1)</f>
        <v>#NUM!</v>
      </c>
      <c r="Y9" s="6" t="e">
        <f>INDEX(Recap!S:S,$B:$B,1)</f>
        <v>#NUM!</v>
      </c>
      <c r="Z9" s="6" t="e">
        <f>INDEX(Recap!T:T,$B:$B,1)</f>
        <v>#NUM!</v>
      </c>
      <c r="AA9" s="6" t="e">
        <f>INDEX(Recap!U:U,$B:$B,1)</f>
        <v>#NUM!</v>
      </c>
      <c r="AB9" s="6" t="e">
        <f>INDEX(Recap!V:V,$B:$B,1)</f>
        <v>#NUM!</v>
      </c>
      <c r="AC9" s="6" t="e">
        <f>INDEX(Recap!X:X,$B:$B,1)</f>
        <v>#NUM!</v>
      </c>
      <c r="AD9" s="6" t="e">
        <f>INDEX(Recap!Y:Y,$B:$B,1)</f>
        <v>#NUM!</v>
      </c>
      <c r="AE9" s="6" t="e">
        <f>INDEX(Recap!Z:Z,$B:$B,1)</f>
        <v>#NUM!</v>
      </c>
      <c r="AF9" s="6" t="e">
        <f>INDEX(Recap!AA:AA,$B:$B,1)</f>
        <v>#NUM!</v>
      </c>
      <c r="AG9" s="6" t="e">
        <f>INDEX(Recap!AB:AB,$B:$B,1)</f>
        <v>#NUM!</v>
      </c>
      <c r="AH9" s="6" t="e">
        <f>INDEX(Recap!AC:AC,$B:$B,1)</f>
        <v>#NUM!</v>
      </c>
      <c r="AI9" s="6" t="e">
        <f>INDEX(Recap!AD:AD,$B:$B,1)</f>
        <v>#NUM!</v>
      </c>
      <c r="AJ9" s="6" t="e">
        <f>INDEX(Recap!AE:AE,$B:$B,1)</f>
        <v>#NUM!</v>
      </c>
      <c r="AK9" s="6" t="e">
        <f>INDEX(Recap!AF:AF,$B:$B,1)</f>
        <v>#NUM!</v>
      </c>
      <c r="AL9" s="6" t="e">
        <f>INDEX(Recap!AG:AG,$B:$B,1)</f>
        <v>#NUM!</v>
      </c>
      <c r="AM9" s="6" t="e">
        <f t="shared" si="0"/>
        <v>#NUM!</v>
      </c>
      <c r="AN9" s="6" t="e">
        <f t="shared" si="1"/>
        <v>#NUM!</v>
      </c>
      <c r="AO9" s="6" t="e">
        <f t="shared" si="2"/>
        <v>#NUM!</v>
      </c>
      <c r="AP9" s="6" t="e">
        <f t="shared" si="3"/>
        <v>#NUM!</v>
      </c>
      <c r="AQ9" s="6" t="e">
        <f t="shared" si="4"/>
        <v>#NUM!</v>
      </c>
      <c r="AR9" s="8" t="e">
        <f>INDEX(Recap!AI:AI,$B:$B,1)</f>
        <v>#NUM!</v>
      </c>
      <c r="AS9" s="8" t="e">
        <f>INDEX(Recap!AJ:AJ,$B:$B,1)</f>
        <v>#NUM!</v>
      </c>
      <c r="AT9" s="8" t="e">
        <f>INDEX(Recap!W:W,$B:$B,1)</f>
        <v>#NUM!</v>
      </c>
      <c r="AU9" s="1" t="e">
        <f>INDEX(Recap!AK:AK,$B:$B,1)</f>
        <v>#NUM!</v>
      </c>
    </row>
    <row r="10" spans="1:47" ht="16.5" customHeight="1" x14ac:dyDescent="0.25">
      <c r="A10" s="1">
        <f t="shared" si="5"/>
        <v>10</v>
      </c>
      <c r="B10" s="1" t="e">
        <f>SMALL(Recap!AL:AL,A10)</f>
        <v>#NUM!</v>
      </c>
      <c r="C10" s="1" t="e">
        <f>INDEX(Recap!AK:AK,$B:$B,1)</f>
        <v>#NUM!</v>
      </c>
      <c r="D10" s="6" t="e">
        <f>INDEX(CodesPays!H:H,MATCH($AA10,CodesPays!$B:$B,0),1)</f>
        <v>#NUM!</v>
      </c>
      <c r="E10" s="6" t="e">
        <f>INDEX(CodesPays!I:I,MATCH($AL10,CodesPays!$B:$B,0),1)</f>
        <v>#NUM!</v>
      </c>
      <c r="F10" s="6" t="str">
        <f t="shared" si="6"/>
        <v>EN</v>
      </c>
      <c r="G10" s="6" t="e">
        <f>INDEX(Recap!AH:AH,$B:$B,1)</f>
        <v>#NUM!</v>
      </c>
      <c r="H10" s="6" t="e">
        <f>INDEX(Recap!B:B,$B:$B,1)</f>
        <v>#NUM!</v>
      </c>
      <c r="I10" s="6" t="e">
        <f>INDEX(Recap!C:C,$B:$B,1)</f>
        <v>#NUM!</v>
      </c>
      <c r="J10" s="6" t="e">
        <f>INDEX(Recap!D:D,$B:$B,1)</f>
        <v>#NUM!</v>
      </c>
      <c r="K10" s="6" t="e">
        <f>INDEX(Recap!E:E,$B:$B,1)</f>
        <v>#NUM!</v>
      </c>
      <c r="L10" s="6" t="e">
        <f>INDEX(Recap!F:F,$B:$B,1)</f>
        <v>#NUM!</v>
      </c>
      <c r="M10" s="6" t="e">
        <f>INDEX(Recap!G:G,$B:$B,1)</f>
        <v>#NUM!</v>
      </c>
      <c r="N10" s="6" t="e">
        <f>INDEX(Recap!H:H,$B:$B,1)</f>
        <v>#NUM!</v>
      </c>
      <c r="O10" s="6" t="e">
        <f>INDEX(Recap!I:I,$B:$B,1)</f>
        <v>#NUM!</v>
      </c>
      <c r="P10" s="6" t="e">
        <f>INDEX(Recap!J:J,$B:$B,1)</f>
        <v>#NUM!</v>
      </c>
      <c r="Q10" s="6" t="e">
        <f>INDEX(Recap!K:K,$B:$B,1)</f>
        <v>#NUM!</v>
      </c>
      <c r="R10" s="6" t="e">
        <f>INDEX(Recap!L:L,$B:$B,1)</f>
        <v>#NUM!</v>
      </c>
      <c r="S10" s="6" t="e">
        <f>INDEX(Recap!M:M,$B:$B,1)</f>
        <v>#NUM!</v>
      </c>
      <c r="T10" s="6" t="e">
        <f>INDEX(Recap!N:N,$B:$B,1)</f>
        <v>#NUM!</v>
      </c>
      <c r="U10" s="6" t="e">
        <f>INDEX(Recap!O:O,$B:$B,1)</f>
        <v>#NUM!</v>
      </c>
      <c r="V10" s="6" t="e">
        <f>INDEX(Recap!P:P,$B:$B,1)</f>
        <v>#NUM!</v>
      </c>
      <c r="W10" s="6" t="e">
        <f>INDEX(Recap!Q:Q,$B:$B,1)</f>
        <v>#NUM!</v>
      </c>
      <c r="X10" s="6" t="e">
        <f>INDEX(Recap!R:R,$B:$B,1)</f>
        <v>#NUM!</v>
      </c>
      <c r="Y10" s="6" t="e">
        <f>INDEX(Recap!S:S,$B:$B,1)</f>
        <v>#NUM!</v>
      </c>
      <c r="Z10" s="6" t="e">
        <f>INDEX(Recap!T:T,$B:$B,1)</f>
        <v>#NUM!</v>
      </c>
      <c r="AA10" s="6" t="e">
        <f>INDEX(Recap!U:U,$B:$B,1)</f>
        <v>#NUM!</v>
      </c>
      <c r="AB10" s="6" t="e">
        <f>INDEX(Recap!V:V,$B:$B,1)</f>
        <v>#NUM!</v>
      </c>
      <c r="AC10" s="6" t="e">
        <f>INDEX(Recap!X:X,$B:$B,1)</f>
        <v>#NUM!</v>
      </c>
      <c r="AD10" s="6" t="e">
        <f>INDEX(Recap!Y:Y,$B:$B,1)</f>
        <v>#NUM!</v>
      </c>
      <c r="AE10" s="6" t="e">
        <f>INDEX(Recap!Z:Z,$B:$B,1)</f>
        <v>#NUM!</v>
      </c>
      <c r="AF10" s="6" t="e">
        <f>INDEX(Recap!AA:AA,$B:$B,1)</f>
        <v>#NUM!</v>
      </c>
      <c r="AG10" s="6" t="e">
        <f>INDEX(Recap!AB:AB,$B:$B,1)</f>
        <v>#NUM!</v>
      </c>
      <c r="AH10" s="6" t="e">
        <f>INDEX(Recap!AC:AC,$B:$B,1)</f>
        <v>#NUM!</v>
      </c>
      <c r="AI10" s="6" t="e">
        <f>INDEX(Recap!AD:AD,$B:$B,1)</f>
        <v>#NUM!</v>
      </c>
      <c r="AJ10" s="6" t="e">
        <f>INDEX(Recap!AE:AE,$B:$B,1)</f>
        <v>#NUM!</v>
      </c>
      <c r="AK10" s="6" t="e">
        <f>INDEX(Recap!AF:AF,$B:$B,1)</f>
        <v>#NUM!</v>
      </c>
      <c r="AL10" s="6" t="e">
        <f>INDEX(Recap!AG:AG,$B:$B,1)</f>
        <v>#NUM!</v>
      </c>
      <c r="AM10" s="6" t="e">
        <f t="shared" si="0"/>
        <v>#NUM!</v>
      </c>
      <c r="AN10" s="6" t="e">
        <f t="shared" si="1"/>
        <v>#NUM!</v>
      </c>
      <c r="AO10" s="6" t="e">
        <f t="shared" si="2"/>
        <v>#NUM!</v>
      </c>
      <c r="AP10" s="6" t="e">
        <f t="shared" si="3"/>
        <v>#NUM!</v>
      </c>
      <c r="AQ10" s="6" t="e">
        <f t="shared" si="4"/>
        <v>#NUM!</v>
      </c>
      <c r="AR10" s="8" t="e">
        <f>INDEX(Recap!AI:AI,$B:$B,1)</f>
        <v>#NUM!</v>
      </c>
      <c r="AS10" s="8" t="e">
        <f>INDEX(Recap!AJ:AJ,$B:$B,1)</f>
        <v>#NUM!</v>
      </c>
      <c r="AT10" s="8" t="e">
        <f>INDEX(Recap!W:W,$B:$B,1)</f>
        <v>#NUM!</v>
      </c>
      <c r="AU10" s="1" t="e">
        <f>INDEX(Recap!AK:AK,$B:$B,1)</f>
        <v>#NUM!</v>
      </c>
    </row>
    <row r="11" spans="1:47" ht="16.5" customHeight="1" x14ac:dyDescent="0.25">
      <c r="A11" s="1">
        <f t="shared" si="5"/>
        <v>11</v>
      </c>
      <c r="B11" s="1" t="e">
        <f>SMALL(Recap!AL:AL,A11)</f>
        <v>#NUM!</v>
      </c>
      <c r="C11" s="1" t="e">
        <f>INDEX(Recap!AK:AK,$B:$B,1)</f>
        <v>#NUM!</v>
      </c>
      <c r="D11" s="6" t="e">
        <f>INDEX(CodesPays!H:H,MATCH($AA11,CodesPays!$B:$B,0),1)</f>
        <v>#NUM!</v>
      </c>
      <c r="E11" s="6" t="e">
        <f>INDEX(CodesPays!I:I,MATCH($AL11,CodesPays!$B:$B,0),1)</f>
        <v>#NUM!</v>
      </c>
      <c r="F11" s="6" t="str">
        <f t="shared" si="6"/>
        <v>EN</v>
      </c>
      <c r="G11" s="6" t="e">
        <f>INDEX(Recap!AH:AH,$B:$B,1)</f>
        <v>#NUM!</v>
      </c>
      <c r="H11" s="6" t="e">
        <f>INDEX(Recap!B:B,$B:$B,1)</f>
        <v>#NUM!</v>
      </c>
      <c r="I11" s="6" t="e">
        <f>INDEX(Recap!C:C,$B:$B,1)</f>
        <v>#NUM!</v>
      </c>
      <c r="J11" s="6" t="e">
        <f>INDEX(Recap!D:D,$B:$B,1)</f>
        <v>#NUM!</v>
      </c>
      <c r="K11" s="6" t="e">
        <f>INDEX(Recap!E:E,$B:$B,1)</f>
        <v>#NUM!</v>
      </c>
      <c r="L11" s="6" t="e">
        <f>INDEX(Recap!F:F,$B:$B,1)</f>
        <v>#NUM!</v>
      </c>
      <c r="M11" s="6" t="e">
        <f>INDEX(Recap!G:G,$B:$B,1)</f>
        <v>#NUM!</v>
      </c>
      <c r="N11" s="6" t="e">
        <f>INDEX(Recap!H:H,$B:$B,1)</f>
        <v>#NUM!</v>
      </c>
      <c r="O11" s="6" t="e">
        <f>INDEX(Recap!I:I,$B:$B,1)</f>
        <v>#NUM!</v>
      </c>
      <c r="P11" s="6" t="e">
        <f>INDEX(Recap!J:J,$B:$B,1)</f>
        <v>#NUM!</v>
      </c>
      <c r="Q11" s="6" t="e">
        <f>INDEX(Recap!K:K,$B:$B,1)</f>
        <v>#NUM!</v>
      </c>
      <c r="R11" s="6" t="e">
        <f>INDEX(Recap!L:L,$B:$B,1)</f>
        <v>#NUM!</v>
      </c>
      <c r="S11" s="6" t="e">
        <f>INDEX(Recap!M:M,$B:$B,1)</f>
        <v>#NUM!</v>
      </c>
      <c r="T11" s="6" t="e">
        <f>INDEX(Recap!N:N,$B:$B,1)</f>
        <v>#NUM!</v>
      </c>
      <c r="U11" s="6" t="e">
        <f>INDEX(Recap!O:O,$B:$B,1)</f>
        <v>#NUM!</v>
      </c>
      <c r="V11" s="6" t="e">
        <f>INDEX(Recap!P:P,$B:$B,1)</f>
        <v>#NUM!</v>
      </c>
      <c r="W11" s="6" t="e">
        <f>INDEX(Recap!Q:Q,$B:$B,1)</f>
        <v>#NUM!</v>
      </c>
      <c r="X11" s="6" t="e">
        <f>INDEX(Recap!R:R,$B:$B,1)</f>
        <v>#NUM!</v>
      </c>
      <c r="Y11" s="6" t="e">
        <f>INDEX(Recap!S:S,$B:$B,1)</f>
        <v>#NUM!</v>
      </c>
      <c r="Z11" s="6" t="e">
        <f>INDEX(Recap!T:T,$B:$B,1)</f>
        <v>#NUM!</v>
      </c>
      <c r="AA11" s="6" t="e">
        <f>INDEX(Recap!U:U,$B:$B,1)</f>
        <v>#NUM!</v>
      </c>
      <c r="AB11" s="6" t="e">
        <f>INDEX(Recap!V:V,$B:$B,1)</f>
        <v>#NUM!</v>
      </c>
      <c r="AC11" s="6" t="e">
        <f>INDEX(Recap!X:X,$B:$B,1)</f>
        <v>#NUM!</v>
      </c>
      <c r="AD11" s="6" t="e">
        <f>INDEX(Recap!Y:Y,$B:$B,1)</f>
        <v>#NUM!</v>
      </c>
      <c r="AE11" s="6" t="e">
        <f>INDEX(Recap!Z:Z,$B:$B,1)</f>
        <v>#NUM!</v>
      </c>
      <c r="AF11" s="6" t="e">
        <f>INDEX(Recap!AA:AA,$B:$B,1)</f>
        <v>#NUM!</v>
      </c>
      <c r="AG11" s="6" t="e">
        <f>INDEX(Recap!AB:AB,$B:$B,1)</f>
        <v>#NUM!</v>
      </c>
      <c r="AH11" s="6" t="e">
        <f>INDEX(Recap!AC:AC,$B:$B,1)</f>
        <v>#NUM!</v>
      </c>
      <c r="AI11" s="6" t="e">
        <f>INDEX(Recap!AD:AD,$B:$B,1)</f>
        <v>#NUM!</v>
      </c>
      <c r="AJ11" s="6" t="e">
        <f>INDEX(Recap!AE:AE,$B:$B,1)</f>
        <v>#NUM!</v>
      </c>
      <c r="AK11" s="6" t="e">
        <f>INDEX(Recap!AF:AF,$B:$B,1)</f>
        <v>#NUM!</v>
      </c>
      <c r="AL11" s="6" t="e">
        <f>INDEX(Recap!AG:AG,$B:$B,1)</f>
        <v>#NUM!</v>
      </c>
      <c r="AM11" s="6" t="e">
        <f t="shared" si="0"/>
        <v>#NUM!</v>
      </c>
      <c r="AN11" s="6" t="e">
        <f t="shared" si="1"/>
        <v>#NUM!</v>
      </c>
      <c r="AO11" s="6" t="e">
        <f t="shared" si="2"/>
        <v>#NUM!</v>
      </c>
      <c r="AP11" s="6" t="e">
        <f t="shared" si="3"/>
        <v>#NUM!</v>
      </c>
      <c r="AQ11" s="6" t="e">
        <f t="shared" si="4"/>
        <v>#NUM!</v>
      </c>
      <c r="AR11" s="8" t="e">
        <f>INDEX(Recap!AI:AI,$B:$B,1)</f>
        <v>#NUM!</v>
      </c>
      <c r="AS11" s="8" t="e">
        <f>INDEX(Recap!AJ:AJ,$B:$B,1)</f>
        <v>#NUM!</v>
      </c>
      <c r="AT11" s="8" t="e">
        <f>INDEX(Recap!W:W,$B:$B,1)</f>
        <v>#NUM!</v>
      </c>
      <c r="AU11" s="1" t="e">
        <f>INDEX(Recap!AK:AK,$B:$B,1)</f>
        <v>#NUM!</v>
      </c>
    </row>
    <row r="12" spans="1:47" ht="16.5" customHeight="1" x14ac:dyDescent="0.25">
      <c r="A12" s="1">
        <f t="shared" si="5"/>
        <v>12</v>
      </c>
      <c r="B12" s="1" t="e">
        <f>SMALL(Recap!AL:AL,A12)</f>
        <v>#NUM!</v>
      </c>
      <c r="C12" s="1" t="e">
        <f>INDEX(Recap!AK:AK,$B:$B,1)</f>
        <v>#NUM!</v>
      </c>
      <c r="D12" s="6" t="e">
        <f>INDEX(CodesPays!H:H,MATCH($AA12,CodesPays!$B:$B,0),1)</f>
        <v>#NUM!</v>
      </c>
      <c r="E12" s="6" t="e">
        <f>INDEX(CodesPays!I:I,MATCH($AL12,CodesPays!$B:$B,0),1)</f>
        <v>#NUM!</v>
      </c>
      <c r="F12" s="6" t="str">
        <f t="shared" si="6"/>
        <v>EN</v>
      </c>
      <c r="G12" s="6" t="e">
        <f>INDEX(Recap!AH:AH,$B:$B,1)</f>
        <v>#NUM!</v>
      </c>
      <c r="H12" s="6" t="e">
        <f>INDEX(Recap!B:B,$B:$B,1)</f>
        <v>#NUM!</v>
      </c>
      <c r="I12" s="6" t="e">
        <f>INDEX(Recap!C:C,$B:$B,1)</f>
        <v>#NUM!</v>
      </c>
      <c r="J12" s="6" t="e">
        <f>INDEX(Recap!D:D,$B:$B,1)</f>
        <v>#NUM!</v>
      </c>
      <c r="K12" s="6" t="e">
        <f>INDEX(Recap!E:E,$B:$B,1)</f>
        <v>#NUM!</v>
      </c>
      <c r="L12" s="6" t="e">
        <f>INDEX(Recap!F:F,$B:$B,1)</f>
        <v>#NUM!</v>
      </c>
      <c r="M12" s="6" t="e">
        <f>INDEX(Recap!G:G,$B:$B,1)</f>
        <v>#NUM!</v>
      </c>
      <c r="N12" s="6" t="e">
        <f>INDEX(Recap!H:H,$B:$B,1)</f>
        <v>#NUM!</v>
      </c>
      <c r="O12" s="6" t="e">
        <f>INDEX(Recap!I:I,$B:$B,1)</f>
        <v>#NUM!</v>
      </c>
      <c r="P12" s="6" t="e">
        <f>INDEX(Recap!J:J,$B:$B,1)</f>
        <v>#NUM!</v>
      </c>
      <c r="Q12" s="6" t="e">
        <f>INDEX(Recap!K:K,$B:$B,1)</f>
        <v>#NUM!</v>
      </c>
      <c r="R12" s="6" t="e">
        <f>INDEX(Recap!L:L,$B:$B,1)</f>
        <v>#NUM!</v>
      </c>
      <c r="S12" s="6" t="e">
        <f>INDEX(Recap!M:M,$B:$B,1)</f>
        <v>#NUM!</v>
      </c>
      <c r="T12" s="6" t="e">
        <f>INDEX(Recap!N:N,$B:$B,1)</f>
        <v>#NUM!</v>
      </c>
      <c r="U12" s="6" t="e">
        <f>INDEX(Recap!O:O,$B:$B,1)</f>
        <v>#NUM!</v>
      </c>
      <c r="V12" s="6" t="e">
        <f>INDEX(Recap!P:P,$B:$B,1)</f>
        <v>#NUM!</v>
      </c>
      <c r="W12" s="6" t="e">
        <f>INDEX(Recap!Q:Q,$B:$B,1)</f>
        <v>#NUM!</v>
      </c>
      <c r="X12" s="6" t="e">
        <f>INDEX(Recap!R:R,$B:$B,1)</f>
        <v>#NUM!</v>
      </c>
      <c r="Y12" s="6" t="e">
        <f>INDEX(Recap!S:S,$B:$B,1)</f>
        <v>#NUM!</v>
      </c>
      <c r="Z12" s="6" t="e">
        <f>INDEX(Recap!T:T,$B:$B,1)</f>
        <v>#NUM!</v>
      </c>
      <c r="AA12" s="6" t="e">
        <f>INDEX(Recap!U:U,$B:$B,1)</f>
        <v>#NUM!</v>
      </c>
      <c r="AB12" s="6" t="e">
        <f>INDEX(Recap!V:V,$B:$B,1)</f>
        <v>#NUM!</v>
      </c>
      <c r="AC12" s="6" t="e">
        <f>INDEX(Recap!X:X,$B:$B,1)</f>
        <v>#NUM!</v>
      </c>
      <c r="AD12" s="6" t="e">
        <f>INDEX(Recap!Y:Y,$B:$B,1)</f>
        <v>#NUM!</v>
      </c>
      <c r="AE12" s="6" t="e">
        <f>INDEX(Recap!Z:Z,$B:$B,1)</f>
        <v>#NUM!</v>
      </c>
      <c r="AF12" s="6" t="e">
        <f>INDEX(Recap!AA:AA,$B:$B,1)</f>
        <v>#NUM!</v>
      </c>
      <c r="AG12" s="6" t="e">
        <f>INDEX(Recap!AB:AB,$B:$B,1)</f>
        <v>#NUM!</v>
      </c>
      <c r="AH12" s="6" t="e">
        <f>INDEX(Recap!AC:AC,$B:$B,1)</f>
        <v>#NUM!</v>
      </c>
      <c r="AI12" s="6" t="e">
        <f>INDEX(Recap!AD:AD,$B:$B,1)</f>
        <v>#NUM!</v>
      </c>
      <c r="AJ12" s="6" t="e">
        <f>INDEX(Recap!AE:AE,$B:$B,1)</f>
        <v>#NUM!</v>
      </c>
      <c r="AK12" s="6" t="e">
        <f>INDEX(Recap!AF:AF,$B:$B,1)</f>
        <v>#NUM!</v>
      </c>
      <c r="AL12" s="6" t="e">
        <f>INDEX(Recap!AG:AG,$B:$B,1)</f>
        <v>#NUM!</v>
      </c>
      <c r="AM12" s="6" t="e">
        <f t="shared" si="0"/>
        <v>#NUM!</v>
      </c>
      <c r="AN12" s="6" t="e">
        <f t="shared" si="1"/>
        <v>#NUM!</v>
      </c>
      <c r="AO12" s="6" t="e">
        <f t="shared" si="2"/>
        <v>#NUM!</v>
      </c>
      <c r="AP12" s="6" t="e">
        <f t="shared" si="3"/>
        <v>#NUM!</v>
      </c>
      <c r="AQ12" s="6" t="e">
        <f t="shared" si="4"/>
        <v>#NUM!</v>
      </c>
      <c r="AR12" s="8" t="e">
        <f>INDEX(Recap!AI:AI,$B:$B,1)</f>
        <v>#NUM!</v>
      </c>
      <c r="AS12" s="8" t="e">
        <f>INDEX(Recap!AJ:AJ,$B:$B,1)</f>
        <v>#NUM!</v>
      </c>
      <c r="AT12" s="8" t="e">
        <f>INDEX(Recap!W:W,$B:$B,1)</f>
        <v>#NUM!</v>
      </c>
      <c r="AU12" s="1" t="e">
        <f>INDEX(Recap!AK:AK,$B:$B,1)</f>
        <v>#NUM!</v>
      </c>
    </row>
    <row r="13" spans="1:47" ht="16.5" customHeight="1" x14ac:dyDescent="0.25">
      <c r="A13" s="1">
        <f t="shared" si="5"/>
        <v>13</v>
      </c>
      <c r="B13" s="1" t="e">
        <f>SMALL(Recap!AL:AL,A13)</f>
        <v>#NUM!</v>
      </c>
      <c r="C13" s="1" t="e">
        <f>INDEX(Recap!AK:AK,$B:$B,1)</f>
        <v>#NUM!</v>
      </c>
      <c r="D13" s="6" t="e">
        <f>INDEX(CodesPays!H:H,MATCH($AA13,CodesPays!$B:$B,0),1)</f>
        <v>#NUM!</v>
      </c>
      <c r="E13" s="6" t="e">
        <f>INDEX(CodesPays!I:I,MATCH($AL13,CodesPays!$B:$B,0),1)</f>
        <v>#NUM!</v>
      </c>
      <c r="F13" s="6" t="str">
        <f t="shared" si="6"/>
        <v>EN</v>
      </c>
      <c r="G13" s="6" t="e">
        <f>INDEX(Recap!AH:AH,$B:$B,1)</f>
        <v>#NUM!</v>
      </c>
      <c r="H13" s="6" t="e">
        <f>INDEX(Recap!B:B,$B:$B,1)</f>
        <v>#NUM!</v>
      </c>
      <c r="I13" s="6" t="e">
        <f>INDEX(Recap!C:C,$B:$B,1)</f>
        <v>#NUM!</v>
      </c>
      <c r="J13" s="6" t="e">
        <f>INDEX(Recap!D:D,$B:$B,1)</f>
        <v>#NUM!</v>
      </c>
      <c r="K13" s="6" t="e">
        <f>INDEX(Recap!E:E,$B:$B,1)</f>
        <v>#NUM!</v>
      </c>
      <c r="L13" s="6" t="e">
        <f>INDEX(Recap!F:F,$B:$B,1)</f>
        <v>#NUM!</v>
      </c>
      <c r="M13" s="6" t="e">
        <f>INDEX(Recap!G:G,$B:$B,1)</f>
        <v>#NUM!</v>
      </c>
      <c r="N13" s="6" t="e">
        <f>INDEX(Recap!H:H,$B:$B,1)</f>
        <v>#NUM!</v>
      </c>
      <c r="O13" s="6" t="e">
        <f>INDEX(Recap!I:I,$B:$B,1)</f>
        <v>#NUM!</v>
      </c>
      <c r="P13" s="6" t="e">
        <f>INDEX(Recap!J:J,$B:$B,1)</f>
        <v>#NUM!</v>
      </c>
      <c r="Q13" s="6" t="e">
        <f>INDEX(Recap!K:K,$B:$B,1)</f>
        <v>#NUM!</v>
      </c>
      <c r="R13" s="6" t="e">
        <f>INDEX(Recap!L:L,$B:$B,1)</f>
        <v>#NUM!</v>
      </c>
      <c r="S13" s="6" t="e">
        <f>INDEX(Recap!M:M,$B:$B,1)</f>
        <v>#NUM!</v>
      </c>
      <c r="T13" s="6" t="e">
        <f>INDEX(Recap!N:N,$B:$B,1)</f>
        <v>#NUM!</v>
      </c>
      <c r="U13" s="6" t="e">
        <f>INDEX(Recap!O:O,$B:$B,1)</f>
        <v>#NUM!</v>
      </c>
      <c r="V13" s="6" t="e">
        <f>INDEX(Recap!P:P,$B:$B,1)</f>
        <v>#NUM!</v>
      </c>
      <c r="W13" s="6" t="e">
        <f>INDEX(Recap!Q:Q,$B:$B,1)</f>
        <v>#NUM!</v>
      </c>
      <c r="X13" s="6" t="e">
        <f>INDEX(Recap!R:R,$B:$B,1)</f>
        <v>#NUM!</v>
      </c>
      <c r="Y13" s="6" t="e">
        <f>INDEX(Recap!S:S,$B:$B,1)</f>
        <v>#NUM!</v>
      </c>
      <c r="Z13" s="6" t="e">
        <f>INDEX(Recap!T:T,$B:$B,1)</f>
        <v>#NUM!</v>
      </c>
      <c r="AA13" s="6" t="e">
        <f>INDEX(Recap!U:U,$B:$B,1)</f>
        <v>#NUM!</v>
      </c>
      <c r="AB13" s="6" t="e">
        <f>INDEX(Recap!V:V,$B:$B,1)</f>
        <v>#NUM!</v>
      </c>
      <c r="AC13" s="6" t="e">
        <f>INDEX(Recap!X:X,$B:$B,1)</f>
        <v>#NUM!</v>
      </c>
      <c r="AD13" s="6" t="e">
        <f>INDEX(Recap!Y:Y,$B:$B,1)</f>
        <v>#NUM!</v>
      </c>
      <c r="AE13" s="6" t="e">
        <f>INDEX(Recap!Z:Z,$B:$B,1)</f>
        <v>#NUM!</v>
      </c>
      <c r="AF13" s="6" t="e">
        <f>INDEX(Recap!AA:AA,$B:$B,1)</f>
        <v>#NUM!</v>
      </c>
      <c r="AG13" s="6" t="e">
        <f>INDEX(Recap!AB:AB,$B:$B,1)</f>
        <v>#NUM!</v>
      </c>
      <c r="AH13" s="6" t="e">
        <f>INDEX(Recap!AC:AC,$B:$B,1)</f>
        <v>#NUM!</v>
      </c>
      <c r="AI13" s="6" t="e">
        <f>INDEX(Recap!AD:AD,$B:$B,1)</f>
        <v>#NUM!</v>
      </c>
      <c r="AJ13" s="6" t="e">
        <f>INDEX(Recap!AE:AE,$B:$B,1)</f>
        <v>#NUM!</v>
      </c>
      <c r="AK13" s="6" t="e">
        <f>INDEX(Recap!AF:AF,$B:$B,1)</f>
        <v>#NUM!</v>
      </c>
      <c r="AL13" s="6" t="e">
        <f>INDEX(Recap!AG:AG,$B:$B,1)</f>
        <v>#NUM!</v>
      </c>
      <c r="AM13" s="6" t="e">
        <f t="shared" si="0"/>
        <v>#NUM!</v>
      </c>
      <c r="AN13" s="6" t="e">
        <f t="shared" si="1"/>
        <v>#NUM!</v>
      </c>
      <c r="AO13" s="6" t="e">
        <f t="shared" si="2"/>
        <v>#NUM!</v>
      </c>
      <c r="AP13" s="6" t="e">
        <f t="shared" si="3"/>
        <v>#NUM!</v>
      </c>
      <c r="AQ13" s="6" t="e">
        <f t="shared" si="4"/>
        <v>#NUM!</v>
      </c>
      <c r="AR13" s="8" t="e">
        <f>INDEX(Recap!AI:AI,$B:$B,1)</f>
        <v>#NUM!</v>
      </c>
      <c r="AS13" s="8" t="e">
        <f>INDEX(Recap!AJ:AJ,$B:$B,1)</f>
        <v>#NUM!</v>
      </c>
      <c r="AT13" s="8" t="e">
        <f>INDEX(Recap!W:W,$B:$B,1)</f>
        <v>#NUM!</v>
      </c>
      <c r="AU13" s="1" t="e">
        <f>INDEX(Recap!AK:AK,$B:$B,1)</f>
        <v>#NUM!</v>
      </c>
    </row>
    <row r="14" spans="1:47" ht="16.5" customHeight="1" x14ac:dyDescent="0.25">
      <c r="A14" s="1">
        <f t="shared" si="5"/>
        <v>14</v>
      </c>
      <c r="B14" s="1" t="e">
        <f>SMALL(Recap!AL:AL,A14)</f>
        <v>#NUM!</v>
      </c>
      <c r="C14" s="1" t="e">
        <f>INDEX(Recap!AK:AK,$B:$B,1)</f>
        <v>#NUM!</v>
      </c>
      <c r="D14" s="6" t="e">
        <f>INDEX(CodesPays!H:H,MATCH($AA14,CodesPays!$B:$B,0),1)</f>
        <v>#NUM!</v>
      </c>
      <c r="E14" s="6" t="e">
        <f>INDEX(CodesPays!I:I,MATCH($AL14,CodesPays!$B:$B,0),1)</f>
        <v>#NUM!</v>
      </c>
      <c r="F14" s="6" t="str">
        <f t="shared" si="6"/>
        <v>EN</v>
      </c>
      <c r="G14" s="6" t="e">
        <f>INDEX(Recap!AH:AH,$B:$B,1)</f>
        <v>#NUM!</v>
      </c>
      <c r="H14" s="6" t="e">
        <f>INDEX(Recap!B:B,$B:$B,1)</f>
        <v>#NUM!</v>
      </c>
      <c r="I14" s="6" t="e">
        <f>INDEX(Recap!C:C,$B:$B,1)</f>
        <v>#NUM!</v>
      </c>
      <c r="J14" s="6" t="e">
        <f>INDEX(Recap!D:D,$B:$B,1)</f>
        <v>#NUM!</v>
      </c>
      <c r="K14" s="6" t="e">
        <f>INDEX(Recap!E:E,$B:$B,1)</f>
        <v>#NUM!</v>
      </c>
      <c r="L14" s="6" t="e">
        <f>INDEX(Recap!F:F,$B:$B,1)</f>
        <v>#NUM!</v>
      </c>
      <c r="M14" s="6" t="e">
        <f>INDEX(Recap!G:G,$B:$B,1)</f>
        <v>#NUM!</v>
      </c>
      <c r="N14" s="6" t="e">
        <f>INDEX(Recap!H:H,$B:$B,1)</f>
        <v>#NUM!</v>
      </c>
      <c r="O14" s="6" t="e">
        <f>INDEX(Recap!I:I,$B:$B,1)</f>
        <v>#NUM!</v>
      </c>
      <c r="P14" s="6" t="e">
        <f>INDEX(Recap!J:J,$B:$B,1)</f>
        <v>#NUM!</v>
      </c>
      <c r="Q14" s="6" t="e">
        <f>INDEX(Recap!K:K,$B:$B,1)</f>
        <v>#NUM!</v>
      </c>
      <c r="R14" s="6" t="e">
        <f>INDEX(Recap!L:L,$B:$B,1)</f>
        <v>#NUM!</v>
      </c>
      <c r="S14" s="6" t="e">
        <f>INDEX(Recap!M:M,$B:$B,1)</f>
        <v>#NUM!</v>
      </c>
      <c r="T14" s="6" t="e">
        <f>INDEX(Recap!N:N,$B:$B,1)</f>
        <v>#NUM!</v>
      </c>
      <c r="U14" s="6" t="e">
        <f>INDEX(Recap!O:O,$B:$B,1)</f>
        <v>#NUM!</v>
      </c>
      <c r="V14" s="6" t="e">
        <f>INDEX(Recap!P:P,$B:$B,1)</f>
        <v>#NUM!</v>
      </c>
      <c r="W14" s="6" t="e">
        <f>INDEX(Recap!Q:Q,$B:$B,1)</f>
        <v>#NUM!</v>
      </c>
      <c r="X14" s="6" t="e">
        <f>INDEX(Recap!R:R,$B:$B,1)</f>
        <v>#NUM!</v>
      </c>
      <c r="Y14" s="6" t="e">
        <f>INDEX(Recap!S:S,$B:$B,1)</f>
        <v>#NUM!</v>
      </c>
      <c r="Z14" s="6" t="e">
        <f>INDEX(Recap!T:T,$B:$B,1)</f>
        <v>#NUM!</v>
      </c>
      <c r="AA14" s="6" t="e">
        <f>INDEX(Recap!U:U,$B:$B,1)</f>
        <v>#NUM!</v>
      </c>
      <c r="AB14" s="6" t="e">
        <f>INDEX(Recap!V:V,$B:$B,1)</f>
        <v>#NUM!</v>
      </c>
      <c r="AC14" s="6" t="e">
        <f>INDEX(Recap!X:X,$B:$B,1)</f>
        <v>#NUM!</v>
      </c>
      <c r="AD14" s="6" t="e">
        <f>INDEX(Recap!Y:Y,$B:$B,1)</f>
        <v>#NUM!</v>
      </c>
      <c r="AE14" s="6" t="e">
        <f>INDEX(Recap!Z:Z,$B:$B,1)</f>
        <v>#NUM!</v>
      </c>
      <c r="AF14" s="6" t="e">
        <f>INDEX(Recap!AA:AA,$B:$B,1)</f>
        <v>#NUM!</v>
      </c>
      <c r="AG14" s="6" t="e">
        <f>INDEX(Recap!AB:AB,$B:$B,1)</f>
        <v>#NUM!</v>
      </c>
      <c r="AH14" s="6" t="e">
        <f>INDEX(Recap!AC:AC,$B:$B,1)</f>
        <v>#NUM!</v>
      </c>
      <c r="AI14" s="6" t="e">
        <f>INDEX(Recap!AD:AD,$B:$B,1)</f>
        <v>#NUM!</v>
      </c>
      <c r="AJ14" s="6" t="e">
        <f>INDEX(Recap!AE:AE,$B:$B,1)</f>
        <v>#NUM!</v>
      </c>
      <c r="AK14" s="6" t="e">
        <f>INDEX(Recap!AF:AF,$B:$B,1)</f>
        <v>#NUM!</v>
      </c>
      <c r="AL14" s="6" t="e">
        <f>INDEX(Recap!AG:AG,$B:$B,1)</f>
        <v>#NUM!</v>
      </c>
      <c r="AM14" s="6" t="e">
        <f t="shared" si="0"/>
        <v>#NUM!</v>
      </c>
      <c r="AN14" s="6" t="e">
        <f t="shared" si="1"/>
        <v>#NUM!</v>
      </c>
      <c r="AO14" s="6" t="e">
        <f t="shared" si="2"/>
        <v>#NUM!</v>
      </c>
      <c r="AP14" s="6" t="e">
        <f t="shared" si="3"/>
        <v>#NUM!</v>
      </c>
      <c r="AQ14" s="6" t="e">
        <f t="shared" si="4"/>
        <v>#NUM!</v>
      </c>
      <c r="AR14" s="8" t="e">
        <f>INDEX(Recap!AI:AI,$B:$B,1)</f>
        <v>#NUM!</v>
      </c>
      <c r="AS14" s="8" t="e">
        <f>INDEX(Recap!AJ:AJ,$B:$B,1)</f>
        <v>#NUM!</v>
      </c>
      <c r="AT14" s="8" t="e">
        <f>INDEX(Recap!W:W,$B:$B,1)</f>
        <v>#NUM!</v>
      </c>
      <c r="AU14" s="1" t="e">
        <f>INDEX(Recap!AK:AK,$B:$B,1)</f>
        <v>#NUM!</v>
      </c>
    </row>
    <row r="15" spans="1:47" ht="16.5" customHeight="1" x14ac:dyDescent="0.25">
      <c r="A15" s="1">
        <f t="shared" si="5"/>
        <v>15</v>
      </c>
      <c r="B15" s="1" t="e">
        <f>SMALL(Recap!AL:AL,A15)</f>
        <v>#NUM!</v>
      </c>
      <c r="C15" s="1" t="e">
        <f>INDEX(Recap!AK:AK,$B:$B,1)</f>
        <v>#NUM!</v>
      </c>
      <c r="D15" s="6" t="e">
        <f>INDEX(CodesPays!H:H,MATCH($AA15,CodesPays!$B:$B,0),1)</f>
        <v>#NUM!</v>
      </c>
      <c r="E15" s="6" t="e">
        <f>INDEX(CodesPays!I:I,MATCH($AL15,CodesPays!$B:$B,0),1)</f>
        <v>#NUM!</v>
      </c>
      <c r="F15" s="6" t="str">
        <f t="shared" si="6"/>
        <v>EN</v>
      </c>
      <c r="G15" s="6" t="e">
        <f>INDEX(Recap!AH:AH,$B:$B,1)</f>
        <v>#NUM!</v>
      </c>
      <c r="H15" s="6" t="e">
        <f>INDEX(Recap!B:B,$B:$B,1)</f>
        <v>#NUM!</v>
      </c>
      <c r="I15" s="6" t="e">
        <f>INDEX(Recap!C:C,$B:$B,1)</f>
        <v>#NUM!</v>
      </c>
      <c r="J15" s="6" t="e">
        <f>INDEX(Recap!D:D,$B:$B,1)</f>
        <v>#NUM!</v>
      </c>
      <c r="K15" s="6" t="e">
        <f>INDEX(Recap!E:E,$B:$B,1)</f>
        <v>#NUM!</v>
      </c>
      <c r="L15" s="6" t="e">
        <f>INDEX(Recap!F:F,$B:$B,1)</f>
        <v>#NUM!</v>
      </c>
      <c r="M15" s="6" t="e">
        <f>INDEX(Recap!G:G,$B:$B,1)</f>
        <v>#NUM!</v>
      </c>
      <c r="N15" s="6" t="e">
        <f>INDEX(Recap!H:H,$B:$B,1)</f>
        <v>#NUM!</v>
      </c>
      <c r="O15" s="6" t="e">
        <f>INDEX(Recap!I:I,$B:$B,1)</f>
        <v>#NUM!</v>
      </c>
      <c r="P15" s="6" t="e">
        <f>INDEX(Recap!J:J,$B:$B,1)</f>
        <v>#NUM!</v>
      </c>
      <c r="Q15" s="6" t="e">
        <f>INDEX(Recap!K:K,$B:$B,1)</f>
        <v>#NUM!</v>
      </c>
      <c r="R15" s="6" t="e">
        <f>INDEX(Recap!L:L,$B:$B,1)</f>
        <v>#NUM!</v>
      </c>
      <c r="S15" s="6" t="e">
        <f>INDEX(Recap!M:M,$B:$B,1)</f>
        <v>#NUM!</v>
      </c>
      <c r="T15" s="6" t="e">
        <f>INDEX(Recap!N:N,$B:$B,1)</f>
        <v>#NUM!</v>
      </c>
      <c r="U15" s="6" t="e">
        <f>INDEX(Recap!O:O,$B:$B,1)</f>
        <v>#NUM!</v>
      </c>
      <c r="V15" s="6" t="e">
        <f>INDEX(Recap!P:P,$B:$B,1)</f>
        <v>#NUM!</v>
      </c>
      <c r="W15" s="6" t="e">
        <f>INDEX(Recap!Q:Q,$B:$B,1)</f>
        <v>#NUM!</v>
      </c>
      <c r="X15" s="6" t="e">
        <f>INDEX(Recap!R:R,$B:$B,1)</f>
        <v>#NUM!</v>
      </c>
      <c r="Y15" s="6" t="e">
        <f>INDEX(Recap!S:S,$B:$B,1)</f>
        <v>#NUM!</v>
      </c>
      <c r="Z15" s="6" t="e">
        <f>INDEX(Recap!T:T,$B:$B,1)</f>
        <v>#NUM!</v>
      </c>
      <c r="AA15" s="6" t="e">
        <f>INDEX(Recap!U:U,$B:$B,1)</f>
        <v>#NUM!</v>
      </c>
      <c r="AB15" s="6" t="e">
        <f>INDEX(Recap!V:V,$B:$B,1)</f>
        <v>#NUM!</v>
      </c>
      <c r="AC15" s="6" t="e">
        <f>INDEX(Recap!X:X,$B:$B,1)</f>
        <v>#NUM!</v>
      </c>
      <c r="AD15" s="6" t="e">
        <f>INDEX(Recap!Y:Y,$B:$B,1)</f>
        <v>#NUM!</v>
      </c>
      <c r="AE15" s="6" t="e">
        <f>INDEX(Recap!Z:Z,$B:$B,1)</f>
        <v>#NUM!</v>
      </c>
      <c r="AF15" s="6" t="e">
        <f>INDEX(Recap!AA:AA,$B:$B,1)</f>
        <v>#NUM!</v>
      </c>
      <c r="AG15" s="6" t="e">
        <f>INDEX(Recap!AB:AB,$B:$B,1)</f>
        <v>#NUM!</v>
      </c>
      <c r="AH15" s="6" t="e">
        <f>INDEX(Recap!AC:AC,$B:$B,1)</f>
        <v>#NUM!</v>
      </c>
      <c r="AI15" s="6" t="e">
        <f>INDEX(Recap!AD:AD,$B:$B,1)</f>
        <v>#NUM!</v>
      </c>
      <c r="AJ15" s="6" t="e">
        <f>INDEX(Recap!AE:AE,$B:$B,1)</f>
        <v>#NUM!</v>
      </c>
      <c r="AK15" s="6" t="e">
        <f>INDEX(Recap!AF:AF,$B:$B,1)</f>
        <v>#NUM!</v>
      </c>
      <c r="AL15" s="6" t="e">
        <f>INDEX(Recap!AG:AG,$B:$B,1)</f>
        <v>#NUM!</v>
      </c>
      <c r="AM15" s="6" t="e">
        <f t="shared" si="0"/>
        <v>#NUM!</v>
      </c>
      <c r="AN15" s="6" t="e">
        <f t="shared" si="1"/>
        <v>#NUM!</v>
      </c>
      <c r="AO15" s="6" t="e">
        <f t="shared" si="2"/>
        <v>#NUM!</v>
      </c>
      <c r="AP15" s="6" t="e">
        <f t="shared" si="3"/>
        <v>#NUM!</v>
      </c>
      <c r="AQ15" s="6" t="e">
        <f t="shared" si="4"/>
        <v>#NUM!</v>
      </c>
      <c r="AR15" s="8" t="e">
        <f>INDEX(Recap!AI:AI,$B:$B,1)</f>
        <v>#NUM!</v>
      </c>
      <c r="AS15" s="8" t="e">
        <f>INDEX(Recap!AJ:AJ,$B:$B,1)</f>
        <v>#NUM!</v>
      </c>
      <c r="AT15" s="8" t="e">
        <f>INDEX(Recap!W:W,$B:$B,1)</f>
        <v>#NUM!</v>
      </c>
      <c r="AU15" s="1" t="e">
        <f>INDEX(Recap!AK:AK,$B:$B,1)</f>
        <v>#NUM!</v>
      </c>
    </row>
    <row r="16" spans="1:47" ht="16.5" customHeight="1" x14ac:dyDescent="0.25">
      <c r="A16" s="1">
        <f t="shared" si="5"/>
        <v>16</v>
      </c>
      <c r="B16" s="1" t="e">
        <f>SMALL(Recap!AL:AL,A16)</f>
        <v>#NUM!</v>
      </c>
      <c r="C16" s="1" t="e">
        <f>INDEX(Recap!AK:AK,$B:$B,1)</f>
        <v>#NUM!</v>
      </c>
      <c r="D16" s="6" t="e">
        <f>INDEX(CodesPays!H:H,MATCH($AA16,CodesPays!$B:$B,0),1)</f>
        <v>#NUM!</v>
      </c>
      <c r="E16" s="6" t="e">
        <f>INDEX(CodesPays!I:I,MATCH($AL16,CodesPays!$B:$B,0),1)</f>
        <v>#NUM!</v>
      </c>
      <c r="F16" s="6" t="str">
        <f t="shared" si="6"/>
        <v>EN</v>
      </c>
      <c r="G16" s="6" t="e">
        <f>INDEX(Recap!AH:AH,$B:$B,1)</f>
        <v>#NUM!</v>
      </c>
      <c r="H16" s="6" t="e">
        <f>INDEX(Recap!B:B,$B:$B,1)</f>
        <v>#NUM!</v>
      </c>
      <c r="I16" s="6" t="e">
        <f>INDEX(Recap!C:C,$B:$B,1)</f>
        <v>#NUM!</v>
      </c>
      <c r="J16" s="6" t="e">
        <f>INDEX(Recap!D:D,$B:$B,1)</f>
        <v>#NUM!</v>
      </c>
      <c r="K16" s="6" t="e">
        <f>INDEX(Recap!E:E,$B:$B,1)</f>
        <v>#NUM!</v>
      </c>
      <c r="L16" s="6" t="e">
        <f>INDEX(Recap!F:F,$B:$B,1)</f>
        <v>#NUM!</v>
      </c>
      <c r="M16" s="6" t="e">
        <f>INDEX(Recap!G:G,$B:$B,1)</f>
        <v>#NUM!</v>
      </c>
      <c r="N16" s="6" t="e">
        <f>INDEX(Recap!H:H,$B:$B,1)</f>
        <v>#NUM!</v>
      </c>
      <c r="O16" s="6" t="e">
        <f>INDEX(Recap!I:I,$B:$B,1)</f>
        <v>#NUM!</v>
      </c>
      <c r="P16" s="6" t="e">
        <f>INDEX(Recap!J:J,$B:$B,1)</f>
        <v>#NUM!</v>
      </c>
      <c r="Q16" s="6" t="e">
        <f>INDEX(Recap!K:K,$B:$B,1)</f>
        <v>#NUM!</v>
      </c>
      <c r="R16" s="6" t="e">
        <f>INDEX(Recap!L:L,$B:$B,1)</f>
        <v>#NUM!</v>
      </c>
      <c r="S16" s="6" t="e">
        <f>INDEX(Recap!M:M,$B:$B,1)</f>
        <v>#NUM!</v>
      </c>
      <c r="T16" s="6" t="e">
        <f>INDEX(Recap!N:N,$B:$B,1)</f>
        <v>#NUM!</v>
      </c>
      <c r="U16" s="6" t="e">
        <f>INDEX(Recap!O:O,$B:$B,1)</f>
        <v>#NUM!</v>
      </c>
      <c r="V16" s="6" t="e">
        <f>INDEX(Recap!P:P,$B:$B,1)</f>
        <v>#NUM!</v>
      </c>
      <c r="W16" s="6" t="e">
        <f>INDEX(Recap!Q:Q,$B:$B,1)</f>
        <v>#NUM!</v>
      </c>
      <c r="X16" s="6" t="e">
        <f>INDEX(Recap!R:R,$B:$B,1)</f>
        <v>#NUM!</v>
      </c>
      <c r="Y16" s="6" t="e">
        <f>INDEX(Recap!S:S,$B:$B,1)</f>
        <v>#NUM!</v>
      </c>
      <c r="Z16" s="6" t="e">
        <f>INDEX(Recap!T:T,$B:$B,1)</f>
        <v>#NUM!</v>
      </c>
      <c r="AA16" s="6" t="e">
        <f>INDEX(Recap!U:U,$B:$B,1)</f>
        <v>#NUM!</v>
      </c>
      <c r="AB16" s="6" t="e">
        <f>INDEX(Recap!V:V,$B:$B,1)</f>
        <v>#NUM!</v>
      </c>
      <c r="AC16" s="6" t="e">
        <f>INDEX(Recap!X:X,$B:$B,1)</f>
        <v>#NUM!</v>
      </c>
      <c r="AD16" s="6" t="e">
        <f>INDEX(Recap!Y:Y,$B:$B,1)</f>
        <v>#NUM!</v>
      </c>
      <c r="AE16" s="6" t="e">
        <f>INDEX(Recap!Z:Z,$B:$B,1)</f>
        <v>#NUM!</v>
      </c>
      <c r="AF16" s="6" t="e">
        <f>INDEX(Recap!AA:AA,$B:$B,1)</f>
        <v>#NUM!</v>
      </c>
      <c r="AG16" s="6" t="e">
        <f>INDEX(Recap!AB:AB,$B:$B,1)</f>
        <v>#NUM!</v>
      </c>
      <c r="AH16" s="6" t="e">
        <f>INDEX(Recap!AC:AC,$B:$B,1)</f>
        <v>#NUM!</v>
      </c>
      <c r="AI16" s="6" t="e">
        <f>INDEX(Recap!AD:AD,$B:$B,1)</f>
        <v>#NUM!</v>
      </c>
      <c r="AJ16" s="6" t="e">
        <f>INDEX(Recap!AE:AE,$B:$B,1)</f>
        <v>#NUM!</v>
      </c>
      <c r="AK16" s="6" t="e">
        <f>INDEX(Recap!AF:AF,$B:$B,1)</f>
        <v>#NUM!</v>
      </c>
      <c r="AL16" s="6" t="e">
        <f>INDEX(Recap!AG:AG,$B:$B,1)</f>
        <v>#NUM!</v>
      </c>
      <c r="AM16" s="6" t="e">
        <f t="shared" si="0"/>
        <v>#NUM!</v>
      </c>
      <c r="AN16" s="6" t="e">
        <f t="shared" si="1"/>
        <v>#NUM!</v>
      </c>
      <c r="AO16" s="6" t="e">
        <f t="shared" si="2"/>
        <v>#NUM!</v>
      </c>
      <c r="AP16" s="6" t="e">
        <f t="shared" si="3"/>
        <v>#NUM!</v>
      </c>
      <c r="AQ16" s="6" t="e">
        <f t="shared" si="4"/>
        <v>#NUM!</v>
      </c>
      <c r="AR16" s="8" t="e">
        <f>INDEX(Recap!AI:AI,$B:$B,1)</f>
        <v>#NUM!</v>
      </c>
      <c r="AS16" s="8" t="e">
        <f>INDEX(Recap!AJ:AJ,$B:$B,1)</f>
        <v>#NUM!</v>
      </c>
      <c r="AT16" s="8" t="e">
        <f>INDEX(Recap!W:W,$B:$B,1)</f>
        <v>#NUM!</v>
      </c>
      <c r="AU16" s="1" t="e">
        <f>INDEX(Recap!AK:AK,$B:$B,1)</f>
        <v>#NUM!</v>
      </c>
    </row>
    <row r="17" spans="1:47" ht="16.5" customHeight="1" x14ac:dyDescent="0.25">
      <c r="A17" s="1">
        <f t="shared" si="5"/>
        <v>17</v>
      </c>
      <c r="B17" s="1" t="e">
        <f>SMALL(Recap!AL:AL,A17)</f>
        <v>#NUM!</v>
      </c>
      <c r="C17" s="1" t="e">
        <f>INDEX(Recap!AK:AK,$B:$B,1)</f>
        <v>#NUM!</v>
      </c>
      <c r="D17" s="6" t="e">
        <f>INDEX(CodesPays!H:H,MATCH($AA17,CodesPays!$B:$B,0),1)</f>
        <v>#NUM!</v>
      </c>
      <c r="E17" s="6" t="e">
        <f>INDEX(CodesPays!I:I,MATCH($AL17,CodesPays!$B:$B,0),1)</f>
        <v>#NUM!</v>
      </c>
      <c r="F17" s="6" t="str">
        <f t="shared" si="6"/>
        <v>EN</v>
      </c>
      <c r="G17" s="6" t="e">
        <f>INDEX(Recap!AH:AH,$B:$B,1)</f>
        <v>#NUM!</v>
      </c>
      <c r="H17" s="6" t="e">
        <f>INDEX(Recap!B:B,$B:$B,1)</f>
        <v>#NUM!</v>
      </c>
      <c r="I17" s="6" t="e">
        <f>INDEX(Recap!C:C,$B:$B,1)</f>
        <v>#NUM!</v>
      </c>
      <c r="J17" s="6" t="e">
        <f>INDEX(Recap!D:D,$B:$B,1)</f>
        <v>#NUM!</v>
      </c>
      <c r="K17" s="6" t="e">
        <f>INDEX(Recap!E:E,$B:$B,1)</f>
        <v>#NUM!</v>
      </c>
      <c r="L17" s="6" t="e">
        <f>INDEX(Recap!F:F,$B:$B,1)</f>
        <v>#NUM!</v>
      </c>
      <c r="M17" s="6" t="e">
        <f>INDEX(Recap!G:G,$B:$B,1)</f>
        <v>#NUM!</v>
      </c>
      <c r="N17" s="6" t="e">
        <f>INDEX(Recap!H:H,$B:$B,1)</f>
        <v>#NUM!</v>
      </c>
      <c r="O17" s="6" t="e">
        <f>INDEX(Recap!I:I,$B:$B,1)</f>
        <v>#NUM!</v>
      </c>
      <c r="P17" s="6" t="e">
        <f>INDEX(Recap!J:J,$B:$B,1)</f>
        <v>#NUM!</v>
      </c>
      <c r="Q17" s="6" t="e">
        <f>INDEX(Recap!K:K,$B:$B,1)</f>
        <v>#NUM!</v>
      </c>
      <c r="R17" s="6" t="e">
        <f>INDEX(Recap!L:L,$B:$B,1)</f>
        <v>#NUM!</v>
      </c>
      <c r="S17" s="6" t="e">
        <f>INDEX(Recap!M:M,$B:$B,1)</f>
        <v>#NUM!</v>
      </c>
      <c r="T17" s="6" t="e">
        <f>INDEX(Recap!N:N,$B:$B,1)</f>
        <v>#NUM!</v>
      </c>
      <c r="U17" s="6" t="e">
        <f>INDEX(Recap!O:O,$B:$B,1)</f>
        <v>#NUM!</v>
      </c>
      <c r="V17" s="6" t="e">
        <f>INDEX(Recap!P:P,$B:$B,1)</f>
        <v>#NUM!</v>
      </c>
      <c r="W17" s="6" t="e">
        <f>INDEX(Recap!Q:Q,$B:$B,1)</f>
        <v>#NUM!</v>
      </c>
      <c r="X17" s="6" t="e">
        <f>INDEX(Recap!R:R,$B:$B,1)</f>
        <v>#NUM!</v>
      </c>
      <c r="Y17" s="6" t="e">
        <f>INDEX(Recap!S:S,$B:$B,1)</f>
        <v>#NUM!</v>
      </c>
      <c r="Z17" s="6" t="e">
        <f>INDEX(Recap!T:T,$B:$B,1)</f>
        <v>#NUM!</v>
      </c>
      <c r="AA17" s="6" t="e">
        <f>INDEX(Recap!U:U,$B:$B,1)</f>
        <v>#NUM!</v>
      </c>
      <c r="AB17" s="6" t="e">
        <f>INDEX(Recap!V:V,$B:$B,1)</f>
        <v>#NUM!</v>
      </c>
      <c r="AC17" s="6" t="e">
        <f>INDEX(Recap!X:X,$B:$B,1)</f>
        <v>#NUM!</v>
      </c>
      <c r="AD17" s="6" t="e">
        <f>INDEX(Recap!Y:Y,$B:$B,1)</f>
        <v>#NUM!</v>
      </c>
      <c r="AE17" s="6" t="e">
        <f>INDEX(Recap!Z:Z,$B:$B,1)</f>
        <v>#NUM!</v>
      </c>
      <c r="AF17" s="6" t="e">
        <f>INDEX(Recap!AA:AA,$B:$B,1)</f>
        <v>#NUM!</v>
      </c>
      <c r="AG17" s="6" t="e">
        <f>INDEX(Recap!AB:AB,$B:$B,1)</f>
        <v>#NUM!</v>
      </c>
      <c r="AH17" s="6" t="e">
        <f>INDEX(Recap!AC:AC,$B:$B,1)</f>
        <v>#NUM!</v>
      </c>
      <c r="AI17" s="6" t="e">
        <f>INDEX(Recap!AD:AD,$B:$B,1)</f>
        <v>#NUM!</v>
      </c>
      <c r="AJ17" s="6" t="e">
        <f>INDEX(Recap!AE:AE,$B:$B,1)</f>
        <v>#NUM!</v>
      </c>
      <c r="AK17" s="6" t="e">
        <f>INDEX(Recap!AF:AF,$B:$B,1)</f>
        <v>#NUM!</v>
      </c>
      <c r="AL17" s="6" t="e">
        <f>INDEX(Recap!AG:AG,$B:$B,1)</f>
        <v>#NUM!</v>
      </c>
      <c r="AM17" s="6" t="e">
        <f t="shared" si="0"/>
        <v>#NUM!</v>
      </c>
      <c r="AN17" s="6" t="e">
        <f t="shared" si="1"/>
        <v>#NUM!</v>
      </c>
      <c r="AO17" s="6" t="e">
        <f t="shared" si="2"/>
        <v>#NUM!</v>
      </c>
      <c r="AP17" s="6" t="e">
        <f t="shared" si="3"/>
        <v>#NUM!</v>
      </c>
      <c r="AQ17" s="6" t="e">
        <f t="shared" si="4"/>
        <v>#NUM!</v>
      </c>
      <c r="AR17" s="8" t="e">
        <f>INDEX(Recap!AI:AI,$B:$B,1)</f>
        <v>#NUM!</v>
      </c>
      <c r="AS17" s="8" t="e">
        <f>INDEX(Recap!AJ:AJ,$B:$B,1)</f>
        <v>#NUM!</v>
      </c>
      <c r="AT17" s="8" t="e">
        <f>INDEX(Recap!W:W,$B:$B,1)</f>
        <v>#NUM!</v>
      </c>
      <c r="AU17" s="1" t="e">
        <f>INDEX(Recap!AK:AK,$B:$B,1)</f>
        <v>#NUM!</v>
      </c>
    </row>
    <row r="18" spans="1:47" ht="16.5" customHeight="1" x14ac:dyDescent="0.25">
      <c r="A18" s="1">
        <f t="shared" si="5"/>
        <v>18</v>
      </c>
      <c r="B18" s="1" t="e">
        <f>SMALL(Recap!AL:AL,A18)</f>
        <v>#NUM!</v>
      </c>
      <c r="C18" s="1" t="e">
        <f>INDEX(Recap!AK:AK,$B:$B,1)</f>
        <v>#NUM!</v>
      </c>
      <c r="D18" s="6" t="e">
        <f>INDEX(CodesPays!H:H,MATCH($AA18,CodesPays!$B:$B,0),1)</f>
        <v>#NUM!</v>
      </c>
      <c r="E18" s="6" t="e">
        <f>INDEX(CodesPays!I:I,MATCH($AL18,CodesPays!$B:$B,0),1)</f>
        <v>#NUM!</v>
      </c>
      <c r="F18" s="6" t="str">
        <f t="shared" si="6"/>
        <v>EN</v>
      </c>
      <c r="G18" s="6" t="e">
        <f>INDEX(Recap!AH:AH,$B:$B,1)</f>
        <v>#NUM!</v>
      </c>
      <c r="H18" s="6" t="e">
        <f>INDEX(Recap!B:B,$B:$B,1)</f>
        <v>#NUM!</v>
      </c>
      <c r="I18" s="6" t="e">
        <f>INDEX(Recap!C:C,$B:$B,1)</f>
        <v>#NUM!</v>
      </c>
      <c r="J18" s="6" t="e">
        <f>INDEX(Recap!D:D,$B:$B,1)</f>
        <v>#NUM!</v>
      </c>
      <c r="K18" s="6" t="e">
        <f>INDEX(Recap!E:E,$B:$B,1)</f>
        <v>#NUM!</v>
      </c>
      <c r="L18" s="6" t="e">
        <f>INDEX(Recap!F:F,$B:$B,1)</f>
        <v>#NUM!</v>
      </c>
      <c r="M18" s="6" t="e">
        <f>INDEX(Recap!G:G,$B:$B,1)</f>
        <v>#NUM!</v>
      </c>
      <c r="N18" s="6" t="e">
        <f>INDEX(Recap!H:H,$B:$B,1)</f>
        <v>#NUM!</v>
      </c>
      <c r="O18" s="6" t="e">
        <f>INDEX(Recap!I:I,$B:$B,1)</f>
        <v>#NUM!</v>
      </c>
      <c r="P18" s="6" t="e">
        <f>INDEX(Recap!J:J,$B:$B,1)</f>
        <v>#NUM!</v>
      </c>
      <c r="Q18" s="6" t="e">
        <f>INDEX(Recap!K:K,$B:$B,1)</f>
        <v>#NUM!</v>
      </c>
      <c r="R18" s="6" t="e">
        <f>INDEX(Recap!L:L,$B:$B,1)</f>
        <v>#NUM!</v>
      </c>
      <c r="S18" s="6" t="e">
        <f>INDEX(Recap!M:M,$B:$B,1)</f>
        <v>#NUM!</v>
      </c>
      <c r="T18" s="6" t="e">
        <f>INDEX(Recap!N:N,$B:$B,1)</f>
        <v>#NUM!</v>
      </c>
      <c r="U18" s="6" t="e">
        <f>INDEX(Recap!O:O,$B:$B,1)</f>
        <v>#NUM!</v>
      </c>
      <c r="V18" s="6" t="e">
        <f>INDEX(Recap!P:P,$B:$B,1)</f>
        <v>#NUM!</v>
      </c>
      <c r="W18" s="6" t="e">
        <f>INDEX(Recap!Q:Q,$B:$B,1)</f>
        <v>#NUM!</v>
      </c>
      <c r="X18" s="6" t="e">
        <f>INDEX(Recap!R:R,$B:$B,1)</f>
        <v>#NUM!</v>
      </c>
      <c r="Y18" s="6" t="e">
        <f>INDEX(Recap!S:S,$B:$B,1)</f>
        <v>#NUM!</v>
      </c>
      <c r="Z18" s="6" t="e">
        <f>INDEX(Recap!T:T,$B:$B,1)</f>
        <v>#NUM!</v>
      </c>
      <c r="AA18" s="6" t="e">
        <f>INDEX(Recap!U:U,$B:$B,1)</f>
        <v>#NUM!</v>
      </c>
      <c r="AB18" s="6" t="e">
        <f>INDEX(Recap!V:V,$B:$B,1)</f>
        <v>#NUM!</v>
      </c>
      <c r="AC18" s="6" t="e">
        <f>INDEX(Recap!X:X,$B:$B,1)</f>
        <v>#NUM!</v>
      </c>
      <c r="AD18" s="6" t="e">
        <f>INDEX(Recap!Y:Y,$B:$B,1)</f>
        <v>#NUM!</v>
      </c>
      <c r="AE18" s="6" t="e">
        <f>INDEX(Recap!Z:Z,$B:$B,1)</f>
        <v>#NUM!</v>
      </c>
      <c r="AF18" s="6" t="e">
        <f>INDEX(Recap!AA:AA,$B:$B,1)</f>
        <v>#NUM!</v>
      </c>
      <c r="AG18" s="6" t="e">
        <f>INDEX(Recap!AB:AB,$B:$B,1)</f>
        <v>#NUM!</v>
      </c>
      <c r="AH18" s="6" t="e">
        <f>INDEX(Recap!AC:AC,$B:$B,1)</f>
        <v>#NUM!</v>
      </c>
      <c r="AI18" s="6" t="e">
        <f>INDEX(Recap!AD:AD,$B:$B,1)</f>
        <v>#NUM!</v>
      </c>
      <c r="AJ18" s="6" t="e">
        <f>INDEX(Recap!AE:AE,$B:$B,1)</f>
        <v>#NUM!</v>
      </c>
      <c r="AK18" s="6" t="e">
        <f>INDEX(Recap!AF:AF,$B:$B,1)</f>
        <v>#NUM!</v>
      </c>
      <c r="AL18" s="6" t="e">
        <f>INDEX(Recap!AG:AG,$B:$B,1)</f>
        <v>#NUM!</v>
      </c>
      <c r="AM18" s="6" t="e">
        <f t="shared" si="0"/>
        <v>#NUM!</v>
      </c>
      <c r="AN18" s="6" t="e">
        <f t="shared" si="1"/>
        <v>#NUM!</v>
      </c>
      <c r="AO18" s="6" t="e">
        <f t="shared" si="2"/>
        <v>#NUM!</v>
      </c>
      <c r="AP18" s="6" t="e">
        <f t="shared" si="3"/>
        <v>#NUM!</v>
      </c>
      <c r="AQ18" s="6" t="e">
        <f t="shared" si="4"/>
        <v>#NUM!</v>
      </c>
      <c r="AR18" s="8" t="e">
        <f>INDEX(Recap!AI:AI,$B:$B,1)</f>
        <v>#NUM!</v>
      </c>
      <c r="AS18" s="8" t="e">
        <f>INDEX(Recap!AJ:AJ,$B:$B,1)</f>
        <v>#NUM!</v>
      </c>
      <c r="AT18" s="8" t="e">
        <f>INDEX(Recap!W:W,$B:$B,1)</f>
        <v>#NUM!</v>
      </c>
      <c r="AU18" s="1" t="e">
        <f>INDEX(Recap!AK:AK,$B:$B,1)</f>
        <v>#NUM!</v>
      </c>
    </row>
    <row r="19" spans="1:47" ht="16.5" customHeight="1" x14ac:dyDescent="0.25">
      <c r="A19" s="1">
        <f t="shared" si="5"/>
        <v>19</v>
      </c>
      <c r="B19" s="1" t="e">
        <f>SMALL(Recap!AL:AL,A19)</f>
        <v>#NUM!</v>
      </c>
      <c r="C19" s="1" t="e">
        <f>INDEX(Recap!AK:AK,$B:$B,1)</f>
        <v>#NUM!</v>
      </c>
      <c r="D19" s="6" t="e">
        <f>INDEX(CodesPays!H:H,MATCH($AA19,CodesPays!$B:$B,0),1)</f>
        <v>#NUM!</v>
      </c>
      <c r="E19" s="6" t="e">
        <f>INDEX(CodesPays!I:I,MATCH($AL19,CodesPays!$B:$B,0),1)</f>
        <v>#NUM!</v>
      </c>
      <c r="F19" s="6" t="str">
        <f t="shared" si="6"/>
        <v>EN</v>
      </c>
      <c r="G19" s="6" t="e">
        <f>INDEX(Recap!AH:AH,$B:$B,1)</f>
        <v>#NUM!</v>
      </c>
      <c r="H19" s="6" t="e">
        <f>INDEX(Recap!B:B,$B:$B,1)</f>
        <v>#NUM!</v>
      </c>
      <c r="I19" s="6" t="e">
        <f>INDEX(Recap!C:C,$B:$B,1)</f>
        <v>#NUM!</v>
      </c>
      <c r="J19" s="6" t="e">
        <f>INDEX(Recap!D:D,$B:$B,1)</f>
        <v>#NUM!</v>
      </c>
      <c r="K19" s="6" t="e">
        <f>INDEX(Recap!E:E,$B:$B,1)</f>
        <v>#NUM!</v>
      </c>
      <c r="L19" s="6" t="e">
        <f>INDEX(Recap!F:F,$B:$B,1)</f>
        <v>#NUM!</v>
      </c>
      <c r="M19" s="6" t="e">
        <f>INDEX(Recap!G:G,$B:$B,1)</f>
        <v>#NUM!</v>
      </c>
      <c r="N19" s="6" t="e">
        <f>INDEX(Recap!H:H,$B:$B,1)</f>
        <v>#NUM!</v>
      </c>
      <c r="O19" s="6" t="e">
        <f>INDEX(Recap!I:I,$B:$B,1)</f>
        <v>#NUM!</v>
      </c>
      <c r="P19" s="6" t="e">
        <f>INDEX(Recap!J:J,$B:$B,1)</f>
        <v>#NUM!</v>
      </c>
      <c r="Q19" s="6" t="e">
        <f>INDEX(Recap!K:K,$B:$B,1)</f>
        <v>#NUM!</v>
      </c>
      <c r="R19" s="6" t="e">
        <f>INDEX(Recap!L:L,$B:$B,1)</f>
        <v>#NUM!</v>
      </c>
      <c r="S19" s="6" t="e">
        <f>INDEX(Recap!M:M,$B:$B,1)</f>
        <v>#NUM!</v>
      </c>
      <c r="T19" s="6" t="e">
        <f>INDEX(Recap!N:N,$B:$B,1)</f>
        <v>#NUM!</v>
      </c>
      <c r="U19" s="6" t="e">
        <f>INDEX(Recap!O:O,$B:$B,1)</f>
        <v>#NUM!</v>
      </c>
      <c r="V19" s="6" t="e">
        <f>INDEX(Recap!P:P,$B:$B,1)</f>
        <v>#NUM!</v>
      </c>
      <c r="W19" s="6" t="e">
        <f>INDEX(Recap!Q:Q,$B:$B,1)</f>
        <v>#NUM!</v>
      </c>
      <c r="X19" s="6" t="e">
        <f>INDEX(Recap!R:R,$B:$B,1)</f>
        <v>#NUM!</v>
      </c>
      <c r="Y19" s="6" t="e">
        <f>INDEX(Recap!S:S,$B:$B,1)</f>
        <v>#NUM!</v>
      </c>
      <c r="Z19" s="6" t="e">
        <f>INDEX(Recap!T:T,$B:$B,1)</f>
        <v>#NUM!</v>
      </c>
      <c r="AA19" s="6" t="e">
        <f>INDEX(Recap!U:U,$B:$B,1)</f>
        <v>#NUM!</v>
      </c>
      <c r="AB19" s="6" t="e">
        <f>INDEX(Recap!V:V,$B:$B,1)</f>
        <v>#NUM!</v>
      </c>
      <c r="AC19" s="6" t="e">
        <f>INDEX(Recap!X:X,$B:$B,1)</f>
        <v>#NUM!</v>
      </c>
      <c r="AD19" s="6" t="e">
        <f>INDEX(Recap!Y:Y,$B:$B,1)</f>
        <v>#NUM!</v>
      </c>
      <c r="AE19" s="6" t="e">
        <f>INDEX(Recap!Z:Z,$B:$B,1)</f>
        <v>#NUM!</v>
      </c>
      <c r="AF19" s="6" t="e">
        <f>INDEX(Recap!AA:AA,$B:$B,1)</f>
        <v>#NUM!</v>
      </c>
      <c r="AG19" s="6" t="e">
        <f>INDEX(Recap!AB:AB,$B:$B,1)</f>
        <v>#NUM!</v>
      </c>
      <c r="AH19" s="6" t="e">
        <f>INDEX(Recap!AC:AC,$B:$B,1)</f>
        <v>#NUM!</v>
      </c>
      <c r="AI19" s="6" t="e">
        <f>INDEX(Recap!AD:AD,$B:$B,1)</f>
        <v>#NUM!</v>
      </c>
      <c r="AJ19" s="6" t="e">
        <f>INDEX(Recap!AE:AE,$B:$B,1)</f>
        <v>#NUM!</v>
      </c>
      <c r="AK19" s="6" t="e">
        <f>INDEX(Recap!AF:AF,$B:$B,1)</f>
        <v>#NUM!</v>
      </c>
      <c r="AL19" s="6" t="e">
        <f>INDEX(Recap!AG:AG,$B:$B,1)</f>
        <v>#NUM!</v>
      </c>
      <c r="AM19" s="6" t="e">
        <f t="shared" si="0"/>
        <v>#NUM!</v>
      </c>
      <c r="AN19" s="6" t="e">
        <f t="shared" si="1"/>
        <v>#NUM!</v>
      </c>
      <c r="AO19" s="6" t="e">
        <f t="shared" si="2"/>
        <v>#NUM!</v>
      </c>
      <c r="AP19" s="6" t="e">
        <f t="shared" si="3"/>
        <v>#NUM!</v>
      </c>
      <c r="AQ19" s="6" t="e">
        <f t="shared" si="4"/>
        <v>#NUM!</v>
      </c>
      <c r="AR19" s="8" t="e">
        <f>INDEX(Recap!AI:AI,$B:$B,1)</f>
        <v>#NUM!</v>
      </c>
      <c r="AS19" s="8" t="e">
        <f>INDEX(Recap!AJ:AJ,$B:$B,1)</f>
        <v>#NUM!</v>
      </c>
      <c r="AT19" s="8" t="e">
        <f>INDEX(Recap!W:W,$B:$B,1)</f>
        <v>#NUM!</v>
      </c>
      <c r="AU19" s="1" t="e">
        <f>INDEX(Recap!AK:AK,$B:$B,1)</f>
        <v>#NUM!</v>
      </c>
    </row>
    <row r="20" spans="1:47" ht="16.5" customHeight="1" x14ac:dyDescent="0.25">
      <c r="A20" s="1">
        <f t="shared" si="5"/>
        <v>20</v>
      </c>
      <c r="B20" s="1" t="e">
        <f>SMALL(Recap!AL:AL,A20)</f>
        <v>#NUM!</v>
      </c>
      <c r="C20" s="1" t="e">
        <f>INDEX(Recap!AK:AK,$B:$B,1)</f>
        <v>#NUM!</v>
      </c>
      <c r="D20" s="6" t="e">
        <f>INDEX(CodesPays!H:H,MATCH($AA20,CodesPays!$B:$B,0),1)</f>
        <v>#NUM!</v>
      </c>
      <c r="E20" s="6" t="e">
        <f>INDEX(CodesPays!I:I,MATCH($AL20,CodesPays!$B:$B,0),1)</f>
        <v>#NUM!</v>
      </c>
      <c r="F20" s="6" t="str">
        <f t="shared" si="6"/>
        <v>EN</v>
      </c>
      <c r="G20" s="6" t="e">
        <f>INDEX(Recap!AH:AH,$B:$B,1)</f>
        <v>#NUM!</v>
      </c>
      <c r="H20" s="6" t="e">
        <f>INDEX(Recap!B:B,$B:$B,1)</f>
        <v>#NUM!</v>
      </c>
      <c r="I20" s="6" t="e">
        <f>INDEX(Recap!C:C,$B:$B,1)</f>
        <v>#NUM!</v>
      </c>
      <c r="J20" s="6" t="e">
        <f>INDEX(Recap!D:D,$B:$B,1)</f>
        <v>#NUM!</v>
      </c>
      <c r="K20" s="6" t="e">
        <f>INDEX(Recap!E:E,$B:$B,1)</f>
        <v>#NUM!</v>
      </c>
      <c r="L20" s="6" t="e">
        <f>INDEX(Recap!F:F,$B:$B,1)</f>
        <v>#NUM!</v>
      </c>
      <c r="M20" s="6" t="e">
        <f>INDEX(Recap!G:G,$B:$B,1)</f>
        <v>#NUM!</v>
      </c>
      <c r="N20" s="6" t="e">
        <f>INDEX(Recap!H:H,$B:$B,1)</f>
        <v>#NUM!</v>
      </c>
      <c r="O20" s="6" t="e">
        <f>INDEX(Recap!I:I,$B:$B,1)</f>
        <v>#NUM!</v>
      </c>
      <c r="P20" s="6" t="e">
        <f>INDEX(Recap!J:J,$B:$B,1)</f>
        <v>#NUM!</v>
      </c>
      <c r="Q20" s="6" t="e">
        <f>INDEX(Recap!K:K,$B:$B,1)</f>
        <v>#NUM!</v>
      </c>
      <c r="R20" s="6" t="e">
        <f>INDEX(Recap!L:L,$B:$B,1)</f>
        <v>#NUM!</v>
      </c>
      <c r="S20" s="6" t="e">
        <f>INDEX(Recap!M:M,$B:$B,1)</f>
        <v>#NUM!</v>
      </c>
      <c r="T20" s="6" t="e">
        <f>INDEX(Recap!N:N,$B:$B,1)</f>
        <v>#NUM!</v>
      </c>
      <c r="U20" s="6" t="e">
        <f>INDEX(Recap!O:O,$B:$B,1)</f>
        <v>#NUM!</v>
      </c>
      <c r="V20" s="6" t="e">
        <f>INDEX(Recap!P:P,$B:$B,1)</f>
        <v>#NUM!</v>
      </c>
      <c r="W20" s="6" t="e">
        <f>INDEX(Recap!Q:Q,$B:$B,1)</f>
        <v>#NUM!</v>
      </c>
      <c r="X20" s="6" t="e">
        <f>INDEX(Recap!R:R,$B:$B,1)</f>
        <v>#NUM!</v>
      </c>
      <c r="Y20" s="6" t="e">
        <f>INDEX(Recap!S:S,$B:$B,1)</f>
        <v>#NUM!</v>
      </c>
      <c r="Z20" s="6" t="e">
        <f>INDEX(Recap!T:T,$B:$B,1)</f>
        <v>#NUM!</v>
      </c>
      <c r="AA20" s="6" t="e">
        <f>INDEX(Recap!U:U,$B:$B,1)</f>
        <v>#NUM!</v>
      </c>
      <c r="AB20" s="6" t="e">
        <f>INDEX(Recap!V:V,$B:$B,1)</f>
        <v>#NUM!</v>
      </c>
      <c r="AC20" s="6" t="e">
        <f>INDEX(Recap!X:X,$B:$B,1)</f>
        <v>#NUM!</v>
      </c>
      <c r="AD20" s="6" t="e">
        <f>INDEX(Recap!Y:Y,$B:$B,1)</f>
        <v>#NUM!</v>
      </c>
      <c r="AE20" s="6" t="e">
        <f>INDEX(Recap!Z:Z,$B:$B,1)</f>
        <v>#NUM!</v>
      </c>
      <c r="AF20" s="6" t="e">
        <f>INDEX(Recap!AA:AA,$B:$B,1)</f>
        <v>#NUM!</v>
      </c>
      <c r="AG20" s="6" t="e">
        <f>INDEX(Recap!AB:AB,$B:$B,1)</f>
        <v>#NUM!</v>
      </c>
      <c r="AH20" s="6" t="e">
        <f>INDEX(Recap!AC:AC,$B:$B,1)</f>
        <v>#NUM!</v>
      </c>
      <c r="AI20" s="6" t="e">
        <f>INDEX(Recap!AD:AD,$B:$B,1)</f>
        <v>#NUM!</v>
      </c>
      <c r="AJ20" s="6" t="e">
        <f>INDEX(Recap!AE:AE,$B:$B,1)</f>
        <v>#NUM!</v>
      </c>
      <c r="AK20" s="6" t="e">
        <f>INDEX(Recap!AF:AF,$B:$B,1)</f>
        <v>#NUM!</v>
      </c>
      <c r="AL20" s="6" t="e">
        <f>INDEX(Recap!AG:AG,$B:$B,1)</f>
        <v>#NUM!</v>
      </c>
      <c r="AM20" s="6" t="e">
        <f t="shared" si="0"/>
        <v>#NUM!</v>
      </c>
      <c r="AN20" s="6" t="e">
        <f t="shared" si="1"/>
        <v>#NUM!</v>
      </c>
      <c r="AO20" s="6" t="e">
        <f t="shared" si="2"/>
        <v>#NUM!</v>
      </c>
      <c r="AP20" s="6" t="e">
        <f t="shared" si="3"/>
        <v>#NUM!</v>
      </c>
      <c r="AQ20" s="6" t="e">
        <f t="shared" si="4"/>
        <v>#NUM!</v>
      </c>
      <c r="AR20" s="8" t="e">
        <f>INDEX(Recap!AI:AI,$B:$B,1)</f>
        <v>#NUM!</v>
      </c>
      <c r="AS20" s="8" t="e">
        <f>INDEX(Recap!AJ:AJ,$B:$B,1)</f>
        <v>#NUM!</v>
      </c>
      <c r="AT20" s="8" t="e">
        <f>INDEX(Recap!W:W,$B:$B,1)</f>
        <v>#NUM!</v>
      </c>
      <c r="AU20" s="1" t="e">
        <f>INDEX(Recap!AK:AK,$B:$B,1)</f>
        <v>#NUM!</v>
      </c>
    </row>
    <row r="21" spans="1:47" ht="16.5" customHeight="1" x14ac:dyDescent="0.25">
      <c r="A21" s="1">
        <f t="shared" si="5"/>
        <v>21</v>
      </c>
      <c r="B21" s="1" t="e">
        <f>SMALL(Recap!AL:AL,A21)</f>
        <v>#NUM!</v>
      </c>
      <c r="C21" s="1" t="e">
        <f>INDEX(Recap!AK:AK,$B:$B,1)</f>
        <v>#NUM!</v>
      </c>
      <c r="D21" s="6" t="e">
        <f>INDEX(CodesPays!H:H,MATCH($AA21,CodesPays!$B:$B,0),1)</f>
        <v>#NUM!</v>
      </c>
      <c r="E21" s="6" t="e">
        <f>INDEX(CodesPays!I:I,MATCH($AL21,CodesPays!$B:$B,0),1)</f>
        <v>#NUM!</v>
      </c>
      <c r="F21" s="6" t="str">
        <f t="shared" si="6"/>
        <v>EN</v>
      </c>
      <c r="G21" s="6" t="e">
        <f>INDEX(Recap!AH:AH,$B:$B,1)</f>
        <v>#NUM!</v>
      </c>
      <c r="H21" s="6" t="e">
        <f>INDEX(Recap!B:B,$B:$B,1)</f>
        <v>#NUM!</v>
      </c>
      <c r="I21" s="6" t="e">
        <f>INDEX(Recap!C:C,$B:$B,1)</f>
        <v>#NUM!</v>
      </c>
      <c r="J21" s="6" t="e">
        <f>INDEX(Recap!D:D,$B:$B,1)</f>
        <v>#NUM!</v>
      </c>
      <c r="K21" s="6" t="e">
        <f>INDEX(Recap!E:E,$B:$B,1)</f>
        <v>#NUM!</v>
      </c>
      <c r="L21" s="6" t="e">
        <f>INDEX(Recap!F:F,$B:$B,1)</f>
        <v>#NUM!</v>
      </c>
      <c r="M21" s="6" t="e">
        <f>INDEX(Recap!G:G,$B:$B,1)</f>
        <v>#NUM!</v>
      </c>
      <c r="N21" s="6" t="e">
        <f>INDEX(Recap!H:H,$B:$B,1)</f>
        <v>#NUM!</v>
      </c>
      <c r="O21" s="6" t="e">
        <f>INDEX(Recap!I:I,$B:$B,1)</f>
        <v>#NUM!</v>
      </c>
      <c r="P21" s="6" t="e">
        <f>INDEX(Recap!J:J,$B:$B,1)</f>
        <v>#NUM!</v>
      </c>
      <c r="Q21" s="6" t="e">
        <f>INDEX(Recap!K:K,$B:$B,1)</f>
        <v>#NUM!</v>
      </c>
      <c r="R21" s="6" t="e">
        <f>INDEX(Recap!L:L,$B:$B,1)</f>
        <v>#NUM!</v>
      </c>
      <c r="S21" s="6" t="e">
        <f>INDEX(Recap!M:M,$B:$B,1)</f>
        <v>#NUM!</v>
      </c>
      <c r="T21" s="6" t="e">
        <f>INDEX(Recap!N:N,$B:$B,1)</f>
        <v>#NUM!</v>
      </c>
      <c r="U21" s="6" t="e">
        <f>INDEX(Recap!O:O,$B:$B,1)</f>
        <v>#NUM!</v>
      </c>
      <c r="V21" s="6" t="e">
        <f>INDEX(Recap!P:P,$B:$B,1)</f>
        <v>#NUM!</v>
      </c>
      <c r="W21" s="6" t="e">
        <f>INDEX(Recap!Q:Q,$B:$B,1)</f>
        <v>#NUM!</v>
      </c>
      <c r="X21" s="6" t="e">
        <f>INDEX(Recap!R:R,$B:$B,1)</f>
        <v>#NUM!</v>
      </c>
      <c r="Y21" s="6" t="e">
        <f>INDEX(Recap!S:S,$B:$B,1)</f>
        <v>#NUM!</v>
      </c>
      <c r="Z21" s="6" t="e">
        <f>INDEX(Recap!T:T,$B:$B,1)</f>
        <v>#NUM!</v>
      </c>
      <c r="AA21" s="6" t="e">
        <f>INDEX(Recap!U:U,$B:$B,1)</f>
        <v>#NUM!</v>
      </c>
      <c r="AB21" s="6" t="e">
        <f>INDEX(Recap!V:V,$B:$B,1)</f>
        <v>#NUM!</v>
      </c>
      <c r="AC21" s="6" t="e">
        <f>INDEX(Recap!X:X,$B:$B,1)</f>
        <v>#NUM!</v>
      </c>
      <c r="AD21" s="6" t="e">
        <f>INDEX(Recap!Y:Y,$B:$B,1)</f>
        <v>#NUM!</v>
      </c>
      <c r="AE21" s="6" t="e">
        <f>INDEX(Recap!Z:Z,$B:$B,1)</f>
        <v>#NUM!</v>
      </c>
      <c r="AF21" s="6" t="e">
        <f>INDEX(Recap!AA:AA,$B:$B,1)</f>
        <v>#NUM!</v>
      </c>
      <c r="AG21" s="6" t="e">
        <f>INDEX(Recap!AB:AB,$B:$B,1)</f>
        <v>#NUM!</v>
      </c>
      <c r="AH21" s="6" t="e">
        <f>INDEX(Recap!AC:AC,$B:$B,1)</f>
        <v>#NUM!</v>
      </c>
      <c r="AI21" s="6" t="e">
        <f>INDEX(Recap!AD:AD,$B:$B,1)</f>
        <v>#NUM!</v>
      </c>
      <c r="AJ21" s="6" t="e">
        <f>INDEX(Recap!AE:AE,$B:$B,1)</f>
        <v>#NUM!</v>
      </c>
      <c r="AK21" s="6" t="e">
        <f>INDEX(Recap!AF:AF,$B:$B,1)</f>
        <v>#NUM!</v>
      </c>
      <c r="AL21" s="6" t="e">
        <f>INDEX(Recap!AG:AG,$B:$B,1)</f>
        <v>#NUM!</v>
      </c>
      <c r="AM21" s="6" t="e">
        <f t="shared" si="0"/>
        <v>#NUM!</v>
      </c>
      <c r="AN21" s="6" t="e">
        <f t="shared" si="1"/>
        <v>#NUM!</v>
      </c>
      <c r="AO21" s="6" t="e">
        <f t="shared" si="2"/>
        <v>#NUM!</v>
      </c>
      <c r="AP21" s="6" t="e">
        <f t="shared" si="3"/>
        <v>#NUM!</v>
      </c>
      <c r="AQ21" s="6" t="e">
        <f t="shared" si="4"/>
        <v>#NUM!</v>
      </c>
      <c r="AR21" s="8" t="e">
        <f>INDEX(Recap!AI:AI,$B:$B,1)</f>
        <v>#NUM!</v>
      </c>
      <c r="AS21" s="8" t="e">
        <f>INDEX(Recap!AJ:AJ,$B:$B,1)</f>
        <v>#NUM!</v>
      </c>
      <c r="AT21" s="8" t="e">
        <f>INDEX(Recap!W:W,$B:$B,1)</f>
        <v>#NUM!</v>
      </c>
      <c r="AU21" s="1" t="e">
        <f>INDEX(Recap!AK:AK,$B:$B,1)</f>
        <v>#NUM!</v>
      </c>
    </row>
    <row r="22" spans="1:47" ht="16.5" customHeight="1" x14ac:dyDescent="0.25">
      <c r="A22" s="1">
        <f t="shared" si="5"/>
        <v>22</v>
      </c>
      <c r="B22" s="1" t="e">
        <f>SMALL(Recap!AL:AL,A22)</f>
        <v>#NUM!</v>
      </c>
      <c r="C22" s="1" t="e">
        <f>INDEX(Recap!AK:AK,$B:$B,1)</f>
        <v>#NUM!</v>
      </c>
      <c r="D22" s="6" t="e">
        <f>INDEX(CodesPays!H:H,MATCH($AA22,CodesPays!$B:$B,0),1)</f>
        <v>#NUM!</v>
      </c>
      <c r="E22" s="6" t="e">
        <f>INDEX(CodesPays!I:I,MATCH($AL22,CodesPays!$B:$B,0),1)</f>
        <v>#NUM!</v>
      </c>
      <c r="F22" s="6" t="str">
        <f t="shared" si="6"/>
        <v>EN</v>
      </c>
      <c r="G22" s="6" t="e">
        <f>INDEX(Recap!AH:AH,$B:$B,1)</f>
        <v>#NUM!</v>
      </c>
      <c r="H22" s="6" t="e">
        <f>INDEX(Recap!B:B,$B:$B,1)</f>
        <v>#NUM!</v>
      </c>
      <c r="I22" s="6" t="e">
        <f>INDEX(Recap!C:C,$B:$B,1)</f>
        <v>#NUM!</v>
      </c>
      <c r="J22" s="6" t="e">
        <f>INDEX(Recap!D:D,$B:$B,1)</f>
        <v>#NUM!</v>
      </c>
      <c r="K22" s="6" t="e">
        <f>INDEX(Recap!E:E,$B:$B,1)</f>
        <v>#NUM!</v>
      </c>
      <c r="L22" s="6" t="e">
        <f>INDEX(Recap!F:F,$B:$B,1)</f>
        <v>#NUM!</v>
      </c>
      <c r="M22" s="6" t="e">
        <f>INDEX(Recap!G:G,$B:$B,1)</f>
        <v>#NUM!</v>
      </c>
      <c r="N22" s="6" t="e">
        <f>INDEX(Recap!H:H,$B:$B,1)</f>
        <v>#NUM!</v>
      </c>
      <c r="O22" s="6" t="e">
        <f>INDEX(Recap!I:I,$B:$B,1)</f>
        <v>#NUM!</v>
      </c>
      <c r="P22" s="6" t="e">
        <f>INDEX(Recap!J:J,$B:$B,1)</f>
        <v>#NUM!</v>
      </c>
      <c r="Q22" s="6" t="e">
        <f>INDEX(Recap!K:K,$B:$B,1)</f>
        <v>#NUM!</v>
      </c>
      <c r="R22" s="6" t="e">
        <f>INDEX(Recap!L:L,$B:$B,1)</f>
        <v>#NUM!</v>
      </c>
      <c r="S22" s="6" t="e">
        <f>INDEX(Recap!M:M,$B:$B,1)</f>
        <v>#NUM!</v>
      </c>
      <c r="T22" s="6" t="e">
        <f>INDEX(Recap!N:N,$B:$B,1)</f>
        <v>#NUM!</v>
      </c>
      <c r="U22" s="6" t="e">
        <f>INDEX(Recap!O:O,$B:$B,1)</f>
        <v>#NUM!</v>
      </c>
      <c r="V22" s="6" t="e">
        <f>INDEX(Recap!P:P,$B:$B,1)</f>
        <v>#NUM!</v>
      </c>
      <c r="W22" s="6" t="e">
        <f>INDEX(Recap!Q:Q,$B:$B,1)</f>
        <v>#NUM!</v>
      </c>
      <c r="X22" s="6" t="e">
        <f>INDEX(Recap!R:R,$B:$B,1)</f>
        <v>#NUM!</v>
      </c>
      <c r="Y22" s="6" t="e">
        <f>INDEX(Recap!S:S,$B:$B,1)</f>
        <v>#NUM!</v>
      </c>
      <c r="Z22" s="6" t="e">
        <f>INDEX(Recap!T:T,$B:$B,1)</f>
        <v>#NUM!</v>
      </c>
      <c r="AA22" s="6" t="e">
        <f>INDEX(Recap!U:U,$B:$B,1)</f>
        <v>#NUM!</v>
      </c>
      <c r="AB22" s="6" t="e">
        <f>INDEX(Recap!V:V,$B:$B,1)</f>
        <v>#NUM!</v>
      </c>
      <c r="AC22" s="6" t="e">
        <f>INDEX(Recap!X:X,$B:$B,1)</f>
        <v>#NUM!</v>
      </c>
      <c r="AD22" s="6" t="e">
        <f>INDEX(Recap!Y:Y,$B:$B,1)</f>
        <v>#NUM!</v>
      </c>
      <c r="AE22" s="6" t="e">
        <f>INDEX(Recap!Z:Z,$B:$B,1)</f>
        <v>#NUM!</v>
      </c>
      <c r="AF22" s="6" t="e">
        <f>INDEX(Recap!AA:AA,$B:$B,1)</f>
        <v>#NUM!</v>
      </c>
      <c r="AG22" s="6" t="e">
        <f>INDEX(Recap!AB:AB,$B:$B,1)</f>
        <v>#NUM!</v>
      </c>
      <c r="AH22" s="6" t="e">
        <f>INDEX(Recap!AC:AC,$B:$B,1)</f>
        <v>#NUM!</v>
      </c>
      <c r="AI22" s="6" t="e">
        <f>INDEX(Recap!AD:AD,$B:$B,1)</f>
        <v>#NUM!</v>
      </c>
      <c r="AJ22" s="6" t="e">
        <f>INDEX(Recap!AE:AE,$B:$B,1)</f>
        <v>#NUM!</v>
      </c>
      <c r="AK22" s="6" t="e">
        <f>INDEX(Recap!AF:AF,$B:$B,1)</f>
        <v>#NUM!</v>
      </c>
      <c r="AL22" s="6" t="e">
        <f>INDEX(Recap!AG:AG,$B:$B,1)</f>
        <v>#NUM!</v>
      </c>
      <c r="AM22" s="6" t="e">
        <f t="shared" si="0"/>
        <v>#NUM!</v>
      </c>
      <c r="AN22" s="6" t="e">
        <f t="shared" si="1"/>
        <v>#NUM!</v>
      </c>
      <c r="AO22" s="6" t="e">
        <f t="shared" si="2"/>
        <v>#NUM!</v>
      </c>
      <c r="AP22" s="6" t="e">
        <f t="shared" si="3"/>
        <v>#NUM!</v>
      </c>
      <c r="AQ22" s="6" t="e">
        <f t="shared" si="4"/>
        <v>#NUM!</v>
      </c>
      <c r="AR22" s="8" t="e">
        <f>INDEX(Recap!AI:AI,$B:$B,1)</f>
        <v>#NUM!</v>
      </c>
      <c r="AS22" s="8" t="e">
        <f>INDEX(Recap!AJ:AJ,$B:$B,1)</f>
        <v>#NUM!</v>
      </c>
      <c r="AT22" s="8" t="e">
        <f>INDEX(Recap!W:W,$B:$B,1)</f>
        <v>#NUM!</v>
      </c>
      <c r="AU22" s="1" t="e">
        <f>INDEX(Recap!AK:AK,$B:$B,1)</f>
        <v>#NUM!</v>
      </c>
    </row>
    <row r="23" spans="1:47" ht="16.5" customHeight="1" x14ac:dyDescent="0.25">
      <c r="A23" s="1">
        <f t="shared" si="5"/>
        <v>23</v>
      </c>
      <c r="B23" s="1" t="e">
        <f>SMALL(Recap!AL:AL,A23)</f>
        <v>#NUM!</v>
      </c>
      <c r="C23" s="1" t="e">
        <f>INDEX(Recap!AK:AK,$B:$B,1)</f>
        <v>#NUM!</v>
      </c>
      <c r="D23" s="6" t="e">
        <f>INDEX(CodesPays!H:H,MATCH($AA23,CodesPays!$B:$B,0),1)</f>
        <v>#NUM!</v>
      </c>
      <c r="E23" s="6" t="e">
        <f>INDEX(CodesPays!I:I,MATCH($AL23,CodesPays!$B:$B,0),1)</f>
        <v>#NUM!</v>
      </c>
      <c r="F23" s="6" t="str">
        <f t="shared" si="6"/>
        <v>EN</v>
      </c>
      <c r="G23" s="6" t="e">
        <f>INDEX(Recap!AH:AH,$B:$B,1)</f>
        <v>#NUM!</v>
      </c>
      <c r="H23" s="6" t="e">
        <f>INDEX(Recap!B:B,$B:$B,1)</f>
        <v>#NUM!</v>
      </c>
      <c r="I23" s="6" t="e">
        <f>INDEX(Recap!C:C,$B:$B,1)</f>
        <v>#NUM!</v>
      </c>
      <c r="J23" s="6" t="e">
        <f>INDEX(Recap!D:D,$B:$B,1)</f>
        <v>#NUM!</v>
      </c>
      <c r="K23" s="6" t="e">
        <f>INDEX(Recap!E:E,$B:$B,1)</f>
        <v>#NUM!</v>
      </c>
      <c r="L23" s="6" t="e">
        <f>INDEX(Recap!F:F,$B:$B,1)</f>
        <v>#NUM!</v>
      </c>
      <c r="M23" s="6" t="e">
        <f>INDEX(Recap!G:G,$B:$B,1)</f>
        <v>#NUM!</v>
      </c>
      <c r="N23" s="6" t="e">
        <f>INDEX(Recap!H:H,$B:$B,1)</f>
        <v>#NUM!</v>
      </c>
      <c r="O23" s="6" t="e">
        <f>INDEX(Recap!I:I,$B:$B,1)</f>
        <v>#NUM!</v>
      </c>
      <c r="P23" s="6" t="e">
        <f>INDEX(Recap!J:J,$B:$B,1)</f>
        <v>#NUM!</v>
      </c>
      <c r="Q23" s="6" t="e">
        <f>INDEX(Recap!K:K,$B:$B,1)</f>
        <v>#NUM!</v>
      </c>
      <c r="R23" s="6" t="e">
        <f>INDEX(Recap!L:L,$B:$B,1)</f>
        <v>#NUM!</v>
      </c>
      <c r="S23" s="6" t="e">
        <f>INDEX(Recap!M:M,$B:$B,1)</f>
        <v>#NUM!</v>
      </c>
      <c r="T23" s="6" t="e">
        <f>INDEX(Recap!N:N,$B:$B,1)</f>
        <v>#NUM!</v>
      </c>
      <c r="U23" s="6" t="e">
        <f>INDEX(Recap!O:O,$B:$B,1)</f>
        <v>#NUM!</v>
      </c>
      <c r="V23" s="6" t="e">
        <f>INDEX(Recap!P:P,$B:$B,1)</f>
        <v>#NUM!</v>
      </c>
      <c r="W23" s="6" t="e">
        <f>INDEX(Recap!Q:Q,$B:$B,1)</f>
        <v>#NUM!</v>
      </c>
      <c r="X23" s="6" t="e">
        <f>INDEX(Recap!R:R,$B:$B,1)</f>
        <v>#NUM!</v>
      </c>
      <c r="Y23" s="6" t="e">
        <f>INDEX(Recap!S:S,$B:$B,1)</f>
        <v>#NUM!</v>
      </c>
      <c r="Z23" s="6" t="e">
        <f>INDEX(Recap!T:T,$B:$B,1)</f>
        <v>#NUM!</v>
      </c>
      <c r="AA23" s="6" t="e">
        <f>INDEX(Recap!U:U,$B:$B,1)</f>
        <v>#NUM!</v>
      </c>
      <c r="AB23" s="6" t="e">
        <f>INDEX(Recap!V:V,$B:$B,1)</f>
        <v>#NUM!</v>
      </c>
      <c r="AC23" s="6" t="e">
        <f>INDEX(Recap!X:X,$B:$B,1)</f>
        <v>#NUM!</v>
      </c>
      <c r="AD23" s="6" t="e">
        <f>INDEX(Recap!Y:Y,$B:$B,1)</f>
        <v>#NUM!</v>
      </c>
      <c r="AE23" s="6" t="e">
        <f>INDEX(Recap!Z:Z,$B:$B,1)</f>
        <v>#NUM!</v>
      </c>
      <c r="AF23" s="6" t="e">
        <f>INDEX(Recap!AA:AA,$B:$B,1)</f>
        <v>#NUM!</v>
      </c>
      <c r="AG23" s="6" t="e">
        <f>INDEX(Recap!AB:AB,$B:$B,1)</f>
        <v>#NUM!</v>
      </c>
      <c r="AH23" s="6" t="e">
        <f>INDEX(Recap!AC:AC,$B:$B,1)</f>
        <v>#NUM!</v>
      </c>
      <c r="AI23" s="6" t="e">
        <f>INDEX(Recap!AD:AD,$B:$B,1)</f>
        <v>#NUM!</v>
      </c>
      <c r="AJ23" s="6" t="e">
        <f>INDEX(Recap!AE:AE,$B:$B,1)</f>
        <v>#NUM!</v>
      </c>
      <c r="AK23" s="6" t="e">
        <f>INDEX(Recap!AF:AF,$B:$B,1)</f>
        <v>#NUM!</v>
      </c>
      <c r="AL23" s="6" t="e">
        <f>INDEX(Recap!AG:AG,$B:$B,1)</f>
        <v>#NUM!</v>
      </c>
      <c r="AM23" s="6" t="e">
        <f t="shared" si="0"/>
        <v>#NUM!</v>
      </c>
      <c r="AN23" s="6" t="e">
        <f t="shared" si="1"/>
        <v>#NUM!</v>
      </c>
      <c r="AO23" s="6" t="e">
        <f t="shared" si="2"/>
        <v>#NUM!</v>
      </c>
      <c r="AP23" s="6" t="e">
        <f t="shared" si="3"/>
        <v>#NUM!</v>
      </c>
      <c r="AQ23" s="6" t="e">
        <f t="shared" si="4"/>
        <v>#NUM!</v>
      </c>
      <c r="AR23" s="8" t="e">
        <f>INDEX(Recap!AI:AI,$B:$B,1)</f>
        <v>#NUM!</v>
      </c>
      <c r="AS23" s="8" t="e">
        <f>INDEX(Recap!AJ:AJ,$B:$B,1)</f>
        <v>#NUM!</v>
      </c>
      <c r="AT23" s="8" t="e">
        <f>INDEX(Recap!W:W,$B:$B,1)</f>
        <v>#NUM!</v>
      </c>
      <c r="AU23" s="1" t="e">
        <f>INDEX(Recap!AK:AK,$B:$B,1)</f>
        <v>#NUM!</v>
      </c>
    </row>
    <row r="24" spans="1:47" ht="16.5" customHeight="1" x14ac:dyDescent="0.25">
      <c r="A24" s="1">
        <f t="shared" si="5"/>
        <v>24</v>
      </c>
      <c r="B24" s="1" t="e">
        <f>SMALL(Recap!AL:AL,A24)</f>
        <v>#NUM!</v>
      </c>
      <c r="C24" s="1" t="e">
        <f>INDEX(Recap!AK:AK,$B:$B,1)</f>
        <v>#NUM!</v>
      </c>
      <c r="D24" s="6" t="e">
        <f>INDEX(CodesPays!H:H,MATCH($AA24,CodesPays!$B:$B,0),1)</f>
        <v>#NUM!</v>
      </c>
      <c r="E24" s="6" t="e">
        <f>INDEX(CodesPays!I:I,MATCH($AL24,CodesPays!$B:$B,0),1)</f>
        <v>#NUM!</v>
      </c>
      <c r="F24" s="6" t="str">
        <f t="shared" si="6"/>
        <v>EN</v>
      </c>
      <c r="G24" s="6" t="e">
        <f>INDEX(Recap!AH:AH,$B:$B,1)</f>
        <v>#NUM!</v>
      </c>
      <c r="H24" s="6" t="e">
        <f>INDEX(Recap!B:B,$B:$B,1)</f>
        <v>#NUM!</v>
      </c>
      <c r="I24" s="6" t="e">
        <f>INDEX(Recap!C:C,$B:$B,1)</f>
        <v>#NUM!</v>
      </c>
      <c r="J24" s="6" t="e">
        <f>INDEX(Recap!D:D,$B:$B,1)</f>
        <v>#NUM!</v>
      </c>
      <c r="K24" s="6" t="e">
        <f>INDEX(Recap!E:E,$B:$B,1)</f>
        <v>#NUM!</v>
      </c>
      <c r="L24" s="6" t="e">
        <f>INDEX(Recap!F:F,$B:$B,1)</f>
        <v>#NUM!</v>
      </c>
      <c r="M24" s="6" t="e">
        <f>INDEX(Recap!G:G,$B:$B,1)</f>
        <v>#NUM!</v>
      </c>
      <c r="N24" s="6" t="e">
        <f>INDEX(Recap!H:H,$B:$B,1)</f>
        <v>#NUM!</v>
      </c>
      <c r="O24" s="6" t="e">
        <f>INDEX(Recap!I:I,$B:$B,1)</f>
        <v>#NUM!</v>
      </c>
      <c r="P24" s="6" t="e">
        <f>INDEX(Recap!J:J,$B:$B,1)</f>
        <v>#NUM!</v>
      </c>
      <c r="Q24" s="6" t="e">
        <f>INDEX(Recap!K:K,$B:$B,1)</f>
        <v>#NUM!</v>
      </c>
      <c r="R24" s="6" t="e">
        <f>INDEX(Recap!L:L,$B:$B,1)</f>
        <v>#NUM!</v>
      </c>
      <c r="S24" s="6" t="e">
        <f>INDEX(Recap!M:M,$B:$B,1)</f>
        <v>#NUM!</v>
      </c>
      <c r="T24" s="6" t="e">
        <f>INDEX(Recap!N:N,$B:$B,1)</f>
        <v>#NUM!</v>
      </c>
      <c r="U24" s="6" t="e">
        <f>INDEX(Recap!O:O,$B:$B,1)</f>
        <v>#NUM!</v>
      </c>
      <c r="V24" s="6" t="e">
        <f>INDEX(Recap!P:P,$B:$B,1)</f>
        <v>#NUM!</v>
      </c>
      <c r="W24" s="6" t="e">
        <f>INDEX(Recap!Q:Q,$B:$B,1)</f>
        <v>#NUM!</v>
      </c>
      <c r="X24" s="6" t="e">
        <f>INDEX(Recap!R:R,$B:$B,1)</f>
        <v>#NUM!</v>
      </c>
      <c r="Y24" s="6" t="e">
        <f>INDEX(Recap!S:S,$B:$B,1)</f>
        <v>#NUM!</v>
      </c>
      <c r="Z24" s="6" t="e">
        <f>INDEX(Recap!T:T,$B:$B,1)</f>
        <v>#NUM!</v>
      </c>
      <c r="AA24" s="6" t="e">
        <f>INDEX(Recap!U:U,$B:$B,1)</f>
        <v>#NUM!</v>
      </c>
      <c r="AB24" s="6" t="e">
        <f>INDEX(Recap!V:V,$B:$B,1)</f>
        <v>#NUM!</v>
      </c>
      <c r="AC24" s="6" t="e">
        <f>INDEX(Recap!X:X,$B:$B,1)</f>
        <v>#NUM!</v>
      </c>
      <c r="AD24" s="6" t="e">
        <f>INDEX(Recap!Y:Y,$B:$B,1)</f>
        <v>#NUM!</v>
      </c>
      <c r="AE24" s="6" t="e">
        <f>INDEX(Recap!Z:Z,$B:$B,1)</f>
        <v>#NUM!</v>
      </c>
      <c r="AF24" s="6" t="e">
        <f>INDEX(Recap!AA:AA,$B:$B,1)</f>
        <v>#NUM!</v>
      </c>
      <c r="AG24" s="6" t="e">
        <f>INDEX(Recap!AB:AB,$B:$B,1)</f>
        <v>#NUM!</v>
      </c>
      <c r="AH24" s="6" t="e">
        <f>INDEX(Recap!AC:AC,$B:$B,1)</f>
        <v>#NUM!</v>
      </c>
      <c r="AI24" s="6" t="e">
        <f>INDEX(Recap!AD:AD,$B:$B,1)</f>
        <v>#NUM!</v>
      </c>
      <c r="AJ24" s="6" t="e">
        <f>INDEX(Recap!AE:AE,$B:$B,1)</f>
        <v>#NUM!</v>
      </c>
      <c r="AK24" s="6" t="e">
        <f>INDEX(Recap!AF:AF,$B:$B,1)</f>
        <v>#NUM!</v>
      </c>
      <c r="AL24" s="6" t="e">
        <f>INDEX(Recap!AG:AG,$B:$B,1)</f>
        <v>#NUM!</v>
      </c>
      <c r="AM24" s="6" t="e">
        <f t="shared" si="0"/>
        <v>#NUM!</v>
      </c>
      <c r="AN24" s="6" t="e">
        <f t="shared" si="1"/>
        <v>#NUM!</v>
      </c>
      <c r="AO24" s="6" t="e">
        <f t="shared" si="2"/>
        <v>#NUM!</v>
      </c>
      <c r="AP24" s="6" t="e">
        <f t="shared" si="3"/>
        <v>#NUM!</v>
      </c>
      <c r="AQ24" s="6" t="e">
        <f t="shared" si="4"/>
        <v>#NUM!</v>
      </c>
      <c r="AR24" s="8" t="e">
        <f>INDEX(Recap!AI:AI,$B:$B,1)</f>
        <v>#NUM!</v>
      </c>
      <c r="AS24" s="8" t="e">
        <f>INDEX(Recap!AJ:AJ,$B:$B,1)</f>
        <v>#NUM!</v>
      </c>
      <c r="AT24" s="8" t="e">
        <f>INDEX(Recap!W:W,$B:$B,1)</f>
        <v>#NUM!</v>
      </c>
      <c r="AU24" s="1" t="e">
        <f>INDEX(Recap!AK:AK,$B:$B,1)</f>
        <v>#NUM!</v>
      </c>
    </row>
    <row r="25" spans="1:47" ht="16.5" customHeight="1" x14ac:dyDescent="0.25">
      <c r="A25" s="1">
        <f t="shared" si="5"/>
        <v>25</v>
      </c>
      <c r="B25" s="1" t="e">
        <f>SMALL(Recap!AL:AL,A25)</f>
        <v>#NUM!</v>
      </c>
      <c r="C25" s="1" t="e">
        <f>INDEX(Recap!AK:AK,$B:$B,1)</f>
        <v>#NUM!</v>
      </c>
      <c r="D25" s="6" t="e">
        <f>INDEX(CodesPays!H:H,MATCH($AA25,CodesPays!$B:$B,0),1)</f>
        <v>#NUM!</v>
      </c>
      <c r="E25" s="6" t="e">
        <f>INDEX(CodesPays!I:I,MATCH($AL25,CodesPays!$B:$B,0),1)</f>
        <v>#NUM!</v>
      </c>
      <c r="F25" s="6" t="str">
        <f t="shared" si="6"/>
        <v>EN</v>
      </c>
      <c r="G25" s="6" t="e">
        <f>INDEX(Recap!AH:AH,$B:$B,1)</f>
        <v>#NUM!</v>
      </c>
      <c r="H25" s="6" t="e">
        <f>INDEX(Recap!B:B,$B:$B,1)</f>
        <v>#NUM!</v>
      </c>
      <c r="I25" s="6" t="e">
        <f>INDEX(Recap!C:C,$B:$B,1)</f>
        <v>#NUM!</v>
      </c>
      <c r="J25" s="6" t="e">
        <f>INDEX(Recap!D:D,$B:$B,1)</f>
        <v>#NUM!</v>
      </c>
      <c r="K25" s="6" t="e">
        <f>INDEX(Recap!E:E,$B:$B,1)</f>
        <v>#NUM!</v>
      </c>
      <c r="L25" s="6" t="e">
        <f>INDEX(Recap!F:F,$B:$B,1)</f>
        <v>#NUM!</v>
      </c>
      <c r="M25" s="6" t="e">
        <f>INDEX(Recap!G:G,$B:$B,1)</f>
        <v>#NUM!</v>
      </c>
      <c r="N25" s="6" t="e">
        <f>INDEX(Recap!H:H,$B:$B,1)</f>
        <v>#NUM!</v>
      </c>
      <c r="O25" s="6" t="e">
        <f>INDEX(Recap!I:I,$B:$B,1)</f>
        <v>#NUM!</v>
      </c>
      <c r="P25" s="6" t="e">
        <f>INDEX(Recap!J:J,$B:$B,1)</f>
        <v>#NUM!</v>
      </c>
      <c r="Q25" s="6" t="e">
        <f>INDEX(Recap!K:K,$B:$B,1)</f>
        <v>#NUM!</v>
      </c>
      <c r="R25" s="6" t="e">
        <f>INDEX(Recap!L:L,$B:$B,1)</f>
        <v>#NUM!</v>
      </c>
      <c r="S25" s="6" t="e">
        <f>INDEX(Recap!M:M,$B:$B,1)</f>
        <v>#NUM!</v>
      </c>
      <c r="T25" s="6" t="e">
        <f>INDEX(Recap!N:N,$B:$B,1)</f>
        <v>#NUM!</v>
      </c>
      <c r="U25" s="6" t="e">
        <f>INDEX(Recap!O:O,$B:$B,1)</f>
        <v>#NUM!</v>
      </c>
      <c r="V25" s="6" t="e">
        <f>INDEX(Recap!P:P,$B:$B,1)</f>
        <v>#NUM!</v>
      </c>
      <c r="W25" s="6" t="e">
        <f>INDEX(Recap!Q:Q,$B:$B,1)</f>
        <v>#NUM!</v>
      </c>
      <c r="X25" s="6" t="e">
        <f>INDEX(Recap!R:R,$B:$B,1)</f>
        <v>#NUM!</v>
      </c>
      <c r="Y25" s="6" t="e">
        <f>INDEX(Recap!S:S,$B:$B,1)</f>
        <v>#NUM!</v>
      </c>
      <c r="Z25" s="6" t="e">
        <f>INDEX(Recap!T:T,$B:$B,1)</f>
        <v>#NUM!</v>
      </c>
      <c r="AA25" s="6" t="e">
        <f>INDEX(Recap!U:U,$B:$B,1)</f>
        <v>#NUM!</v>
      </c>
      <c r="AB25" s="6" t="e">
        <f>INDEX(Recap!V:V,$B:$B,1)</f>
        <v>#NUM!</v>
      </c>
      <c r="AC25" s="6" t="e">
        <f>INDEX(Recap!X:X,$B:$B,1)</f>
        <v>#NUM!</v>
      </c>
      <c r="AD25" s="6" t="e">
        <f>INDEX(Recap!Y:Y,$B:$B,1)</f>
        <v>#NUM!</v>
      </c>
      <c r="AE25" s="6" t="e">
        <f>INDEX(Recap!Z:Z,$B:$B,1)</f>
        <v>#NUM!</v>
      </c>
      <c r="AF25" s="6" t="e">
        <f>INDEX(Recap!AA:AA,$B:$B,1)</f>
        <v>#NUM!</v>
      </c>
      <c r="AG25" s="6" t="e">
        <f>INDEX(Recap!AB:AB,$B:$B,1)</f>
        <v>#NUM!</v>
      </c>
      <c r="AH25" s="6" t="e">
        <f>INDEX(Recap!AC:AC,$B:$B,1)</f>
        <v>#NUM!</v>
      </c>
      <c r="AI25" s="6" t="e">
        <f>INDEX(Recap!AD:AD,$B:$B,1)</f>
        <v>#NUM!</v>
      </c>
      <c r="AJ25" s="6" t="e">
        <f>INDEX(Recap!AE:AE,$B:$B,1)</f>
        <v>#NUM!</v>
      </c>
      <c r="AK25" s="6" t="e">
        <f>INDEX(Recap!AF:AF,$B:$B,1)</f>
        <v>#NUM!</v>
      </c>
      <c r="AL25" s="6" t="e">
        <f>INDEX(Recap!AG:AG,$B:$B,1)</f>
        <v>#NUM!</v>
      </c>
      <c r="AM25" s="6" t="e">
        <f t="shared" si="0"/>
        <v>#NUM!</v>
      </c>
      <c r="AN25" s="6" t="e">
        <f t="shared" si="1"/>
        <v>#NUM!</v>
      </c>
      <c r="AO25" s="6" t="e">
        <f t="shared" si="2"/>
        <v>#NUM!</v>
      </c>
      <c r="AP25" s="6" t="e">
        <f t="shared" si="3"/>
        <v>#NUM!</v>
      </c>
      <c r="AQ25" s="6" t="e">
        <f t="shared" si="4"/>
        <v>#NUM!</v>
      </c>
      <c r="AR25" s="8" t="e">
        <f>INDEX(Recap!AI:AI,$B:$B,1)</f>
        <v>#NUM!</v>
      </c>
      <c r="AS25" s="8" t="e">
        <f>INDEX(Recap!AJ:AJ,$B:$B,1)</f>
        <v>#NUM!</v>
      </c>
      <c r="AT25" s="8" t="e">
        <f>INDEX(Recap!W:W,$B:$B,1)</f>
        <v>#NUM!</v>
      </c>
      <c r="AU25" s="1" t="e">
        <f>INDEX(Recap!AK:AK,$B:$B,1)</f>
        <v>#NUM!</v>
      </c>
    </row>
    <row r="26" spans="1:47" ht="16.5" customHeight="1" x14ac:dyDescent="0.25">
      <c r="A26" s="1">
        <f t="shared" si="5"/>
        <v>26</v>
      </c>
      <c r="B26" s="1" t="e">
        <f>SMALL(Recap!AL:AL,A26)</f>
        <v>#NUM!</v>
      </c>
      <c r="C26" s="1" t="e">
        <f>INDEX(Recap!AK:AK,$B:$B,1)</f>
        <v>#NUM!</v>
      </c>
      <c r="D26" s="6" t="e">
        <f>INDEX(CodesPays!H:H,MATCH($AA26,CodesPays!$B:$B,0),1)</f>
        <v>#NUM!</v>
      </c>
      <c r="E26" s="6" t="e">
        <f>INDEX(CodesPays!I:I,MATCH($AL26,CodesPays!$B:$B,0),1)</f>
        <v>#NUM!</v>
      </c>
      <c r="F26" s="6" t="str">
        <f t="shared" si="6"/>
        <v>EN</v>
      </c>
      <c r="G26" s="6" t="e">
        <f>INDEX(Recap!AH:AH,$B:$B,1)</f>
        <v>#NUM!</v>
      </c>
      <c r="H26" s="6" t="e">
        <f>INDEX(Recap!B:B,$B:$B,1)</f>
        <v>#NUM!</v>
      </c>
      <c r="I26" s="6" t="e">
        <f>INDEX(Recap!C:C,$B:$B,1)</f>
        <v>#NUM!</v>
      </c>
      <c r="J26" s="6" t="e">
        <f>INDEX(Recap!D:D,$B:$B,1)</f>
        <v>#NUM!</v>
      </c>
      <c r="K26" s="6" t="e">
        <f>INDEX(Recap!E:E,$B:$B,1)</f>
        <v>#NUM!</v>
      </c>
      <c r="L26" s="6" t="e">
        <f>INDEX(Recap!F:F,$B:$B,1)</f>
        <v>#NUM!</v>
      </c>
      <c r="M26" s="6" t="e">
        <f>INDEX(Recap!G:G,$B:$B,1)</f>
        <v>#NUM!</v>
      </c>
      <c r="N26" s="6" t="e">
        <f>INDEX(Recap!H:H,$B:$B,1)</f>
        <v>#NUM!</v>
      </c>
      <c r="O26" s="6" t="e">
        <f>INDEX(Recap!I:I,$B:$B,1)</f>
        <v>#NUM!</v>
      </c>
      <c r="P26" s="6" t="e">
        <f>INDEX(Recap!J:J,$B:$B,1)</f>
        <v>#NUM!</v>
      </c>
      <c r="Q26" s="6" t="e">
        <f>INDEX(Recap!K:K,$B:$B,1)</f>
        <v>#NUM!</v>
      </c>
      <c r="R26" s="6" t="e">
        <f>INDEX(Recap!L:L,$B:$B,1)</f>
        <v>#NUM!</v>
      </c>
      <c r="S26" s="6" t="e">
        <f>INDEX(Recap!M:M,$B:$B,1)</f>
        <v>#NUM!</v>
      </c>
      <c r="T26" s="6" t="e">
        <f>INDEX(Recap!N:N,$B:$B,1)</f>
        <v>#NUM!</v>
      </c>
      <c r="U26" s="6" t="e">
        <f>INDEX(Recap!O:O,$B:$B,1)</f>
        <v>#NUM!</v>
      </c>
      <c r="V26" s="6" t="e">
        <f>INDEX(Recap!P:P,$B:$B,1)</f>
        <v>#NUM!</v>
      </c>
      <c r="W26" s="6" t="e">
        <f>INDEX(Recap!Q:Q,$B:$B,1)</f>
        <v>#NUM!</v>
      </c>
      <c r="X26" s="6" t="e">
        <f>INDEX(Recap!R:R,$B:$B,1)</f>
        <v>#NUM!</v>
      </c>
      <c r="Y26" s="6" t="e">
        <f>INDEX(Recap!S:S,$B:$B,1)</f>
        <v>#NUM!</v>
      </c>
      <c r="Z26" s="6" t="e">
        <f>INDEX(Recap!T:T,$B:$B,1)</f>
        <v>#NUM!</v>
      </c>
      <c r="AA26" s="6" t="e">
        <f>INDEX(Recap!U:U,$B:$B,1)</f>
        <v>#NUM!</v>
      </c>
      <c r="AB26" s="6" t="e">
        <f>INDEX(Recap!V:V,$B:$B,1)</f>
        <v>#NUM!</v>
      </c>
      <c r="AC26" s="6" t="e">
        <f>INDEX(Recap!X:X,$B:$B,1)</f>
        <v>#NUM!</v>
      </c>
      <c r="AD26" s="6" t="e">
        <f>INDEX(Recap!Y:Y,$B:$B,1)</f>
        <v>#NUM!</v>
      </c>
      <c r="AE26" s="6" t="e">
        <f>INDEX(Recap!Z:Z,$B:$B,1)</f>
        <v>#NUM!</v>
      </c>
      <c r="AF26" s="6" t="e">
        <f>INDEX(Recap!AA:AA,$B:$B,1)</f>
        <v>#NUM!</v>
      </c>
      <c r="AG26" s="6" t="e">
        <f>INDEX(Recap!AB:AB,$B:$B,1)</f>
        <v>#NUM!</v>
      </c>
      <c r="AH26" s="6" t="e">
        <f>INDEX(Recap!AC:AC,$B:$B,1)</f>
        <v>#NUM!</v>
      </c>
      <c r="AI26" s="6" t="e">
        <f>INDEX(Recap!AD:AD,$B:$B,1)</f>
        <v>#NUM!</v>
      </c>
      <c r="AJ26" s="6" t="e">
        <f>INDEX(Recap!AE:AE,$B:$B,1)</f>
        <v>#NUM!</v>
      </c>
      <c r="AK26" s="6" t="e">
        <f>INDEX(Recap!AF:AF,$B:$B,1)</f>
        <v>#NUM!</v>
      </c>
      <c r="AL26" s="6" t="e">
        <f>INDEX(Recap!AG:AG,$B:$B,1)</f>
        <v>#NUM!</v>
      </c>
      <c r="AM26" s="6" t="e">
        <f t="shared" si="0"/>
        <v>#NUM!</v>
      </c>
      <c r="AN26" s="6" t="e">
        <f t="shared" si="1"/>
        <v>#NUM!</v>
      </c>
      <c r="AO26" s="6" t="e">
        <f t="shared" si="2"/>
        <v>#NUM!</v>
      </c>
      <c r="AP26" s="6" t="e">
        <f t="shared" si="3"/>
        <v>#NUM!</v>
      </c>
      <c r="AQ26" s="6" t="e">
        <f t="shared" si="4"/>
        <v>#NUM!</v>
      </c>
      <c r="AR26" s="8" t="e">
        <f>INDEX(Recap!AI:AI,$B:$B,1)</f>
        <v>#NUM!</v>
      </c>
      <c r="AS26" s="8" t="e">
        <f>INDEX(Recap!AJ:AJ,$B:$B,1)</f>
        <v>#NUM!</v>
      </c>
      <c r="AT26" s="8" t="e">
        <f>INDEX(Recap!W:W,$B:$B,1)</f>
        <v>#NUM!</v>
      </c>
      <c r="AU26" s="1" t="e">
        <f>INDEX(Recap!AK:AK,$B:$B,1)</f>
        <v>#NUM!</v>
      </c>
    </row>
    <row r="27" spans="1:47" ht="16.5" customHeight="1" x14ac:dyDescent="0.25">
      <c r="A27" s="1">
        <f t="shared" si="5"/>
        <v>27</v>
      </c>
      <c r="B27" s="1" t="e">
        <f>SMALL(Recap!AL:AL,A27)</f>
        <v>#NUM!</v>
      </c>
      <c r="C27" s="1" t="e">
        <f>INDEX(Recap!AK:AK,$B:$B,1)</f>
        <v>#NUM!</v>
      </c>
      <c r="D27" s="6" t="e">
        <f>INDEX(CodesPays!H:H,MATCH($AA27,CodesPays!$B:$B,0),1)</f>
        <v>#NUM!</v>
      </c>
      <c r="E27" s="6" t="e">
        <f>INDEX(CodesPays!I:I,MATCH($AL27,CodesPays!$B:$B,0),1)</f>
        <v>#NUM!</v>
      </c>
      <c r="F27" s="6" t="str">
        <f t="shared" si="6"/>
        <v>EN</v>
      </c>
      <c r="G27" s="6" t="e">
        <f>INDEX(Recap!AH:AH,$B:$B,1)</f>
        <v>#NUM!</v>
      </c>
      <c r="H27" s="6" t="e">
        <f>INDEX(Recap!B:B,$B:$B,1)</f>
        <v>#NUM!</v>
      </c>
      <c r="I27" s="6" t="e">
        <f>INDEX(Recap!C:C,$B:$B,1)</f>
        <v>#NUM!</v>
      </c>
      <c r="J27" s="6" t="e">
        <f>INDEX(Recap!D:D,$B:$B,1)</f>
        <v>#NUM!</v>
      </c>
      <c r="K27" s="6" t="e">
        <f>INDEX(Recap!E:E,$B:$B,1)</f>
        <v>#NUM!</v>
      </c>
      <c r="L27" s="6" t="e">
        <f>INDEX(Recap!F:F,$B:$B,1)</f>
        <v>#NUM!</v>
      </c>
      <c r="M27" s="6" t="e">
        <f>INDEX(Recap!G:G,$B:$B,1)</f>
        <v>#NUM!</v>
      </c>
      <c r="N27" s="6" t="e">
        <f>INDEX(Recap!H:H,$B:$B,1)</f>
        <v>#NUM!</v>
      </c>
      <c r="O27" s="6" t="e">
        <f>INDEX(Recap!I:I,$B:$B,1)</f>
        <v>#NUM!</v>
      </c>
      <c r="P27" s="6" t="e">
        <f>INDEX(Recap!J:J,$B:$B,1)</f>
        <v>#NUM!</v>
      </c>
      <c r="Q27" s="6" t="e">
        <f>INDEX(Recap!K:K,$B:$B,1)</f>
        <v>#NUM!</v>
      </c>
      <c r="R27" s="6" t="e">
        <f>INDEX(Recap!L:L,$B:$B,1)</f>
        <v>#NUM!</v>
      </c>
      <c r="S27" s="6" t="e">
        <f>INDEX(Recap!M:M,$B:$B,1)</f>
        <v>#NUM!</v>
      </c>
      <c r="T27" s="6" t="e">
        <f>INDEX(Recap!N:N,$B:$B,1)</f>
        <v>#NUM!</v>
      </c>
      <c r="U27" s="6" t="e">
        <f>INDEX(Recap!O:O,$B:$B,1)</f>
        <v>#NUM!</v>
      </c>
      <c r="V27" s="6" t="e">
        <f>INDEX(Recap!P:P,$B:$B,1)</f>
        <v>#NUM!</v>
      </c>
      <c r="W27" s="6" t="e">
        <f>INDEX(Recap!Q:Q,$B:$B,1)</f>
        <v>#NUM!</v>
      </c>
      <c r="X27" s="6" t="e">
        <f>INDEX(Recap!R:R,$B:$B,1)</f>
        <v>#NUM!</v>
      </c>
      <c r="Y27" s="6" t="e">
        <f>INDEX(Recap!S:S,$B:$B,1)</f>
        <v>#NUM!</v>
      </c>
      <c r="Z27" s="6" t="e">
        <f>INDEX(Recap!T:T,$B:$B,1)</f>
        <v>#NUM!</v>
      </c>
      <c r="AA27" s="6" t="e">
        <f>INDEX(Recap!U:U,$B:$B,1)</f>
        <v>#NUM!</v>
      </c>
      <c r="AB27" s="6" t="e">
        <f>INDEX(Recap!V:V,$B:$B,1)</f>
        <v>#NUM!</v>
      </c>
      <c r="AC27" s="6" t="e">
        <f>INDEX(Recap!X:X,$B:$B,1)</f>
        <v>#NUM!</v>
      </c>
      <c r="AD27" s="6" t="e">
        <f>INDEX(Recap!Y:Y,$B:$B,1)</f>
        <v>#NUM!</v>
      </c>
      <c r="AE27" s="6" t="e">
        <f>INDEX(Recap!Z:Z,$B:$B,1)</f>
        <v>#NUM!</v>
      </c>
      <c r="AF27" s="6" t="e">
        <f>INDEX(Recap!AA:AA,$B:$B,1)</f>
        <v>#NUM!</v>
      </c>
      <c r="AG27" s="6" t="e">
        <f>INDEX(Recap!AB:AB,$B:$B,1)</f>
        <v>#NUM!</v>
      </c>
      <c r="AH27" s="6" t="e">
        <f>INDEX(Recap!AC:AC,$B:$B,1)</f>
        <v>#NUM!</v>
      </c>
      <c r="AI27" s="6" t="e">
        <f>INDEX(Recap!AD:AD,$B:$B,1)</f>
        <v>#NUM!</v>
      </c>
      <c r="AJ27" s="6" t="e">
        <f>INDEX(Recap!AE:AE,$B:$B,1)</f>
        <v>#NUM!</v>
      </c>
      <c r="AK27" s="6" t="e">
        <f>INDEX(Recap!AF:AF,$B:$B,1)</f>
        <v>#NUM!</v>
      </c>
      <c r="AL27" s="6" t="e">
        <f>INDEX(Recap!AG:AG,$B:$B,1)</f>
        <v>#NUM!</v>
      </c>
      <c r="AM27" s="6" t="e">
        <f t="shared" si="0"/>
        <v>#NUM!</v>
      </c>
      <c r="AN27" s="6" t="e">
        <f t="shared" si="1"/>
        <v>#NUM!</v>
      </c>
      <c r="AO27" s="6" t="e">
        <f t="shared" si="2"/>
        <v>#NUM!</v>
      </c>
      <c r="AP27" s="6" t="e">
        <f t="shared" si="3"/>
        <v>#NUM!</v>
      </c>
      <c r="AQ27" s="6" t="e">
        <f t="shared" si="4"/>
        <v>#NUM!</v>
      </c>
      <c r="AR27" s="8" t="e">
        <f>INDEX(Recap!AI:AI,$B:$B,1)</f>
        <v>#NUM!</v>
      </c>
      <c r="AS27" s="8" t="e">
        <f>INDEX(Recap!AJ:AJ,$B:$B,1)</f>
        <v>#NUM!</v>
      </c>
      <c r="AT27" s="8" t="e">
        <f>INDEX(Recap!W:W,$B:$B,1)</f>
        <v>#NUM!</v>
      </c>
      <c r="AU27" s="1" t="e">
        <f>INDEX(Recap!AK:AK,$B:$B,1)</f>
        <v>#NUM!</v>
      </c>
    </row>
    <row r="28" spans="1:47" ht="16.5" customHeight="1" x14ac:dyDescent="0.25">
      <c r="A28" s="1">
        <f t="shared" si="5"/>
        <v>28</v>
      </c>
      <c r="B28" s="1" t="e">
        <f>SMALL(Recap!AL:AL,A28)</f>
        <v>#NUM!</v>
      </c>
      <c r="C28" s="1" t="e">
        <f>INDEX(Recap!AK:AK,$B:$B,1)</f>
        <v>#NUM!</v>
      </c>
      <c r="D28" s="6" t="e">
        <f>INDEX(CodesPays!H:H,MATCH($AA28,CodesPays!$B:$B,0),1)</f>
        <v>#NUM!</v>
      </c>
      <c r="E28" s="6" t="e">
        <f>INDEX(CodesPays!I:I,MATCH($AL28,CodesPays!$B:$B,0),1)</f>
        <v>#NUM!</v>
      </c>
      <c r="F28" s="6" t="str">
        <f t="shared" si="6"/>
        <v>EN</v>
      </c>
      <c r="G28" s="6" t="e">
        <f>INDEX(Recap!AH:AH,$B:$B,1)</f>
        <v>#NUM!</v>
      </c>
      <c r="H28" s="6" t="e">
        <f>INDEX(Recap!B:B,$B:$B,1)</f>
        <v>#NUM!</v>
      </c>
      <c r="I28" s="6" t="e">
        <f>INDEX(Recap!C:C,$B:$B,1)</f>
        <v>#NUM!</v>
      </c>
      <c r="J28" s="6" t="e">
        <f>INDEX(Recap!D:D,$B:$B,1)</f>
        <v>#NUM!</v>
      </c>
      <c r="K28" s="6" t="e">
        <f>INDEX(Recap!E:E,$B:$B,1)</f>
        <v>#NUM!</v>
      </c>
      <c r="L28" s="6" t="e">
        <f>INDEX(Recap!F:F,$B:$B,1)</f>
        <v>#NUM!</v>
      </c>
      <c r="M28" s="6" t="e">
        <f>INDEX(Recap!G:G,$B:$B,1)</f>
        <v>#NUM!</v>
      </c>
      <c r="N28" s="6" t="e">
        <f>INDEX(Recap!H:H,$B:$B,1)</f>
        <v>#NUM!</v>
      </c>
      <c r="O28" s="6" t="e">
        <f>INDEX(Recap!I:I,$B:$B,1)</f>
        <v>#NUM!</v>
      </c>
      <c r="P28" s="6" t="e">
        <f>INDEX(Recap!J:J,$B:$B,1)</f>
        <v>#NUM!</v>
      </c>
      <c r="Q28" s="6" t="e">
        <f>INDEX(Recap!K:K,$B:$B,1)</f>
        <v>#NUM!</v>
      </c>
      <c r="R28" s="6" t="e">
        <f>INDEX(Recap!L:L,$B:$B,1)</f>
        <v>#NUM!</v>
      </c>
      <c r="S28" s="6" t="e">
        <f>INDEX(Recap!M:M,$B:$B,1)</f>
        <v>#NUM!</v>
      </c>
      <c r="T28" s="6" t="e">
        <f>INDEX(Recap!N:N,$B:$B,1)</f>
        <v>#NUM!</v>
      </c>
      <c r="U28" s="6" t="e">
        <f>INDEX(Recap!O:O,$B:$B,1)</f>
        <v>#NUM!</v>
      </c>
      <c r="V28" s="6" t="e">
        <f>INDEX(Recap!P:P,$B:$B,1)</f>
        <v>#NUM!</v>
      </c>
      <c r="W28" s="6" t="e">
        <f>INDEX(Recap!Q:Q,$B:$B,1)</f>
        <v>#NUM!</v>
      </c>
      <c r="X28" s="6" t="e">
        <f>INDEX(Recap!R:R,$B:$B,1)</f>
        <v>#NUM!</v>
      </c>
      <c r="Y28" s="6" t="e">
        <f>INDEX(Recap!S:S,$B:$B,1)</f>
        <v>#NUM!</v>
      </c>
      <c r="Z28" s="6" t="e">
        <f>INDEX(Recap!T:T,$B:$B,1)</f>
        <v>#NUM!</v>
      </c>
      <c r="AA28" s="6" t="e">
        <f>INDEX(Recap!U:U,$B:$B,1)</f>
        <v>#NUM!</v>
      </c>
      <c r="AB28" s="6" t="e">
        <f>INDEX(Recap!V:V,$B:$B,1)</f>
        <v>#NUM!</v>
      </c>
      <c r="AC28" s="6" t="e">
        <f>INDEX(Recap!X:X,$B:$B,1)</f>
        <v>#NUM!</v>
      </c>
      <c r="AD28" s="6" t="e">
        <f>INDEX(Recap!Y:Y,$B:$B,1)</f>
        <v>#NUM!</v>
      </c>
      <c r="AE28" s="6" t="e">
        <f>INDEX(Recap!Z:Z,$B:$B,1)</f>
        <v>#NUM!</v>
      </c>
      <c r="AF28" s="6" t="e">
        <f>INDEX(Recap!AA:AA,$B:$B,1)</f>
        <v>#NUM!</v>
      </c>
      <c r="AG28" s="6" t="e">
        <f>INDEX(Recap!AB:AB,$B:$B,1)</f>
        <v>#NUM!</v>
      </c>
      <c r="AH28" s="6" t="e">
        <f>INDEX(Recap!AC:AC,$B:$B,1)</f>
        <v>#NUM!</v>
      </c>
      <c r="AI28" s="6" t="e">
        <f>INDEX(Recap!AD:AD,$B:$B,1)</f>
        <v>#NUM!</v>
      </c>
      <c r="AJ28" s="6" t="e">
        <f>INDEX(Recap!AE:AE,$B:$B,1)</f>
        <v>#NUM!</v>
      </c>
      <c r="AK28" s="6" t="e">
        <f>INDEX(Recap!AF:AF,$B:$B,1)</f>
        <v>#NUM!</v>
      </c>
      <c r="AL28" s="6" t="e">
        <f>INDEX(Recap!AG:AG,$B:$B,1)</f>
        <v>#NUM!</v>
      </c>
      <c r="AM28" s="6" t="e">
        <f t="shared" si="0"/>
        <v>#NUM!</v>
      </c>
      <c r="AN28" s="6" t="e">
        <f t="shared" si="1"/>
        <v>#NUM!</v>
      </c>
      <c r="AO28" s="6" t="e">
        <f t="shared" si="2"/>
        <v>#NUM!</v>
      </c>
      <c r="AP28" s="6" t="e">
        <f t="shared" si="3"/>
        <v>#NUM!</v>
      </c>
      <c r="AQ28" s="6" t="e">
        <f t="shared" si="4"/>
        <v>#NUM!</v>
      </c>
      <c r="AR28" s="8" t="e">
        <f>INDEX(Recap!AI:AI,$B:$B,1)</f>
        <v>#NUM!</v>
      </c>
      <c r="AS28" s="8" t="e">
        <f>INDEX(Recap!AJ:AJ,$B:$B,1)</f>
        <v>#NUM!</v>
      </c>
      <c r="AT28" s="8" t="e">
        <f>INDEX(Recap!W:W,$B:$B,1)</f>
        <v>#NUM!</v>
      </c>
      <c r="AU28" s="1" t="e">
        <f>INDEX(Recap!AK:AK,$B:$B,1)</f>
        <v>#NUM!</v>
      </c>
    </row>
    <row r="29" spans="1:47" ht="16.5" customHeight="1" x14ac:dyDescent="0.25">
      <c r="A29" s="1">
        <f t="shared" si="5"/>
        <v>29</v>
      </c>
      <c r="B29" s="1" t="e">
        <f>SMALL(Recap!AL:AL,A29)</f>
        <v>#NUM!</v>
      </c>
      <c r="C29" s="1" t="e">
        <f>INDEX(Recap!AK:AK,$B:$B,1)</f>
        <v>#NUM!</v>
      </c>
      <c r="D29" s="6" t="e">
        <f>INDEX(CodesPays!H:H,MATCH($AA29,CodesPays!$B:$B,0),1)</f>
        <v>#NUM!</v>
      </c>
      <c r="E29" s="6" t="e">
        <f>INDEX(CodesPays!I:I,MATCH($AL29,CodesPays!$B:$B,0),1)</f>
        <v>#NUM!</v>
      </c>
      <c r="F29" s="6" t="str">
        <f t="shared" si="6"/>
        <v>EN</v>
      </c>
      <c r="G29" s="6" t="e">
        <f>INDEX(Recap!AH:AH,$B:$B,1)</f>
        <v>#NUM!</v>
      </c>
      <c r="H29" s="6" t="e">
        <f>INDEX(Recap!B:B,$B:$B,1)</f>
        <v>#NUM!</v>
      </c>
      <c r="I29" s="6" t="e">
        <f>INDEX(Recap!C:C,$B:$B,1)</f>
        <v>#NUM!</v>
      </c>
      <c r="J29" s="6" t="e">
        <f>INDEX(Recap!D:D,$B:$B,1)</f>
        <v>#NUM!</v>
      </c>
      <c r="K29" s="6" t="e">
        <f>INDEX(Recap!E:E,$B:$B,1)</f>
        <v>#NUM!</v>
      </c>
      <c r="L29" s="6" t="e">
        <f>INDEX(Recap!F:F,$B:$B,1)</f>
        <v>#NUM!</v>
      </c>
      <c r="M29" s="6" t="e">
        <f>INDEX(Recap!G:G,$B:$B,1)</f>
        <v>#NUM!</v>
      </c>
      <c r="N29" s="6" t="e">
        <f>INDEX(Recap!H:H,$B:$B,1)</f>
        <v>#NUM!</v>
      </c>
      <c r="O29" s="6" t="e">
        <f>INDEX(Recap!I:I,$B:$B,1)</f>
        <v>#NUM!</v>
      </c>
      <c r="P29" s="6" t="e">
        <f>INDEX(Recap!J:J,$B:$B,1)</f>
        <v>#NUM!</v>
      </c>
      <c r="Q29" s="6" t="e">
        <f>INDEX(Recap!K:K,$B:$B,1)</f>
        <v>#NUM!</v>
      </c>
      <c r="R29" s="6" t="e">
        <f>INDEX(Recap!L:L,$B:$B,1)</f>
        <v>#NUM!</v>
      </c>
      <c r="S29" s="6" t="e">
        <f>INDEX(Recap!M:M,$B:$B,1)</f>
        <v>#NUM!</v>
      </c>
      <c r="T29" s="6" t="e">
        <f>INDEX(Recap!N:N,$B:$B,1)</f>
        <v>#NUM!</v>
      </c>
      <c r="U29" s="6" t="e">
        <f>INDEX(Recap!O:O,$B:$B,1)</f>
        <v>#NUM!</v>
      </c>
      <c r="V29" s="6" t="e">
        <f>INDEX(Recap!P:P,$B:$B,1)</f>
        <v>#NUM!</v>
      </c>
      <c r="W29" s="6" t="e">
        <f>INDEX(Recap!Q:Q,$B:$B,1)</f>
        <v>#NUM!</v>
      </c>
      <c r="X29" s="6" t="e">
        <f>INDEX(Recap!R:R,$B:$B,1)</f>
        <v>#NUM!</v>
      </c>
      <c r="Y29" s="6" t="e">
        <f>INDEX(Recap!S:S,$B:$B,1)</f>
        <v>#NUM!</v>
      </c>
      <c r="Z29" s="6" t="e">
        <f>INDEX(Recap!T:T,$B:$B,1)</f>
        <v>#NUM!</v>
      </c>
      <c r="AA29" s="6" t="e">
        <f>INDEX(Recap!U:U,$B:$B,1)</f>
        <v>#NUM!</v>
      </c>
      <c r="AB29" s="6" t="e">
        <f>INDEX(Recap!V:V,$B:$B,1)</f>
        <v>#NUM!</v>
      </c>
      <c r="AC29" s="6" t="e">
        <f>INDEX(Recap!X:X,$B:$B,1)</f>
        <v>#NUM!</v>
      </c>
      <c r="AD29" s="6" t="e">
        <f>INDEX(Recap!Y:Y,$B:$B,1)</f>
        <v>#NUM!</v>
      </c>
      <c r="AE29" s="6" t="e">
        <f>INDEX(Recap!Z:Z,$B:$B,1)</f>
        <v>#NUM!</v>
      </c>
      <c r="AF29" s="6" t="e">
        <f>INDEX(Recap!AA:AA,$B:$B,1)</f>
        <v>#NUM!</v>
      </c>
      <c r="AG29" s="6" t="e">
        <f>INDEX(Recap!AB:AB,$B:$B,1)</f>
        <v>#NUM!</v>
      </c>
      <c r="AH29" s="6" t="e">
        <f>INDEX(Recap!AC:AC,$B:$B,1)</f>
        <v>#NUM!</v>
      </c>
      <c r="AI29" s="6" t="e">
        <f>INDEX(Recap!AD:AD,$B:$B,1)</f>
        <v>#NUM!</v>
      </c>
      <c r="AJ29" s="6" t="e">
        <f>INDEX(Recap!AE:AE,$B:$B,1)</f>
        <v>#NUM!</v>
      </c>
      <c r="AK29" s="6" t="e">
        <f>INDEX(Recap!AF:AF,$B:$B,1)</f>
        <v>#NUM!</v>
      </c>
      <c r="AL29" s="6" t="e">
        <f>INDEX(Recap!AG:AG,$B:$B,1)</f>
        <v>#NUM!</v>
      </c>
      <c r="AM29" s="6" t="e">
        <f t="shared" si="0"/>
        <v>#NUM!</v>
      </c>
      <c r="AN29" s="6" t="e">
        <f t="shared" si="1"/>
        <v>#NUM!</v>
      </c>
      <c r="AO29" s="6" t="e">
        <f t="shared" si="2"/>
        <v>#NUM!</v>
      </c>
      <c r="AP29" s="6" t="e">
        <f t="shared" si="3"/>
        <v>#NUM!</v>
      </c>
      <c r="AQ29" s="6" t="e">
        <f t="shared" si="4"/>
        <v>#NUM!</v>
      </c>
      <c r="AR29" s="8" t="e">
        <f>INDEX(Recap!AI:AI,$B:$B,1)</f>
        <v>#NUM!</v>
      </c>
      <c r="AS29" s="8" t="e">
        <f>INDEX(Recap!AJ:AJ,$B:$B,1)</f>
        <v>#NUM!</v>
      </c>
      <c r="AT29" s="8" t="e">
        <f>INDEX(Recap!W:W,$B:$B,1)</f>
        <v>#NUM!</v>
      </c>
      <c r="AU29" s="1" t="e">
        <f>INDEX(Recap!AK:AK,$B:$B,1)</f>
        <v>#NUM!</v>
      </c>
    </row>
    <row r="30" spans="1:47" ht="16.5" customHeight="1" x14ac:dyDescent="0.25">
      <c r="A30" s="1">
        <f t="shared" si="5"/>
        <v>30</v>
      </c>
      <c r="B30" s="1" t="e">
        <f>SMALL(Recap!AL:AL,A30)</f>
        <v>#NUM!</v>
      </c>
      <c r="C30" s="1" t="e">
        <f>INDEX(Recap!AK:AK,$B:$B,1)</f>
        <v>#NUM!</v>
      </c>
      <c r="D30" s="6" t="e">
        <f>INDEX(CodesPays!H:H,MATCH($AA30,CodesPays!$B:$B,0),1)</f>
        <v>#NUM!</v>
      </c>
      <c r="E30" s="6" t="e">
        <f>INDEX(CodesPays!I:I,MATCH($AL30,CodesPays!$B:$B,0),1)</f>
        <v>#NUM!</v>
      </c>
      <c r="F30" s="6" t="str">
        <f t="shared" si="6"/>
        <v>EN</v>
      </c>
      <c r="G30" s="6" t="e">
        <f>INDEX(Recap!AH:AH,$B:$B,1)</f>
        <v>#NUM!</v>
      </c>
      <c r="H30" s="6" t="e">
        <f>INDEX(Recap!B:B,$B:$B,1)</f>
        <v>#NUM!</v>
      </c>
      <c r="I30" s="6" t="e">
        <f>INDEX(Recap!C:C,$B:$B,1)</f>
        <v>#NUM!</v>
      </c>
      <c r="J30" s="6" t="e">
        <f>INDEX(Recap!D:D,$B:$B,1)</f>
        <v>#NUM!</v>
      </c>
      <c r="K30" s="6" t="e">
        <f>INDEX(Recap!E:E,$B:$B,1)</f>
        <v>#NUM!</v>
      </c>
      <c r="L30" s="6" t="e">
        <f>INDEX(Recap!F:F,$B:$B,1)</f>
        <v>#NUM!</v>
      </c>
      <c r="M30" s="6" t="e">
        <f>INDEX(Recap!G:G,$B:$B,1)</f>
        <v>#NUM!</v>
      </c>
      <c r="N30" s="6" t="e">
        <f>INDEX(Recap!H:H,$B:$B,1)</f>
        <v>#NUM!</v>
      </c>
      <c r="O30" s="6" t="e">
        <f>INDEX(Recap!I:I,$B:$B,1)</f>
        <v>#NUM!</v>
      </c>
      <c r="P30" s="6" t="e">
        <f>INDEX(Recap!J:J,$B:$B,1)</f>
        <v>#NUM!</v>
      </c>
      <c r="Q30" s="6" t="e">
        <f>INDEX(Recap!K:K,$B:$B,1)</f>
        <v>#NUM!</v>
      </c>
      <c r="R30" s="6" t="e">
        <f>INDEX(Recap!L:L,$B:$B,1)</f>
        <v>#NUM!</v>
      </c>
      <c r="S30" s="6" t="e">
        <f>INDEX(Recap!M:M,$B:$B,1)</f>
        <v>#NUM!</v>
      </c>
      <c r="T30" s="6" t="e">
        <f>INDEX(Recap!N:N,$B:$B,1)</f>
        <v>#NUM!</v>
      </c>
      <c r="U30" s="6" t="e">
        <f>INDEX(Recap!O:O,$B:$B,1)</f>
        <v>#NUM!</v>
      </c>
      <c r="V30" s="6" t="e">
        <f>INDEX(Recap!P:P,$B:$B,1)</f>
        <v>#NUM!</v>
      </c>
      <c r="W30" s="6" t="e">
        <f>INDEX(Recap!Q:Q,$B:$B,1)</f>
        <v>#NUM!</v>
      </c>
      <c r="X30" s="6" t="e">
        <f>INDEX(Recap!R:R,$B:$B,1)</f>
        <v>#NUM!</v>
      </c>
      <c r="Y30" s="6" t="e">
        <f>INDEX(Recap!S:S,$B:$B,1)</f>
        <v>#NUM!</v>
      </c>
      <c r="Z30" s="6" t="e">
        <f>INDEX(Recap!T:T,$B:$B,1)</f>
        <v>#NUM!</v>
      </c>
      <c r="AA30" s="6" t="e">
        <f>INDEX(Recap!U:U,$B:$B,1)</f>
        <v>#NUM!</v>
      </c>
      <c r="AB30" s="6" t="e">
        <f>INDEX(Recap!V:V,$B:$B,1)</f>
        <v>#NUM!</v>
      </c>
      <c r="AC30" s="6" t="e">
        <f>INDEX(Recap!X:X,$B:$B,1)</f>
        <v>#NUM!</v>
      </c>
      <c r="AD30" s="6" t="e">
        <f>INDEX(Recap!Y:Y,$B:$B,1)</f>
        <v>#NUM!</v>
      </c>
      <c r="AE30" s="6" t="e">
        <f>INDEX(Recap!Z:Z,$B:$B,1)</f>
        <v>#NUM!</v>
      </c>
      <c r="AF30" s="6" t="e">
        <f>INDEX(Recap!AA:AA,$B:$B,1)</f>
        <v>#NUM!</v>
      </c>
      <c r="AG30" s="6" t="e">
        <f>INDEX(Recap!AB:AB,$B:$B,1)</f>
        <v>#NUM!</v>
      </c>
      <c r="AH30" s="6" t="e">
        <f>INDEX(Recap!AC:AC,$B:$B,1)</f>
        <v>#NUM!</v>
      </c>
      <c r="AI30" s="6" t="e">
        <f>INDEX(Recap!AD:AD,$B:$B,1)</f>
        <v>#NUM!</v>
      </c>
      <c r="AJ30" s="6" t="e">
        <f>INDEX(Recap!AE:AE,$B:$B,1)</f>
        <v>#NUM!</v>
      </c>
      <c r="AK30" s="6" t="e">
        <f>INDEX(Recap!AF:AF,$B:$B,1)</f>
        <v>#NUM!</v>
      </c>
      <c r="AL30" s="6" t="e">
        <f>INDEX(Recap!AG:AG,$B:$B,1)</f>
        <v>#NUM!</v>
      </c>
      <c r="AM30" s="6" t="e">
        <f t="shared" si="0"/>
        <v>#NUM!</v>
      </c>
      <c r="AN30" s="6" t="e">
        <f t="shared" si="1"/>
        <v>#NUM!</v>
      </c>
      <c r="AO30" s="6" t="e">
        <f t="shared" si="2"/>
        <v>#NUM!</v>
      </c>
      <c r="AP30" s="6" t="e">
        <f t="shared" si="3"/>
        <v>#NUM!</v>
      </c>
      <c r="AQ30" s="6" t="e">
        <f t="shared" si="4"/>
        <v>#NUM!</v>
      </c>
      <c r="AR30" s="8" t="e">
        <f>INDEX(Recap!AI:AI,$B:$B,1)</f>
        <v>#NUM!</v>
      </c>
      <c r="AS30" s="8" t="e">
        <f>INDEX(Recap!AJ:AJ,$B:$B,1)</f>
        <v>#NUM!</v>
      </c>
      <c r="AT30" s="8" t="e">
        <f>INDEX(Recap!W:W,$B:$B,1)</f>
        <v>#NUM!</v>
      </c>
      <c r="AU30" s="1" t="e">
        <f>INDEX(Recap!AK:AK,$B:$B,1)</f>
        <v>#NUM!</v>
      </c>
    </row>
    <row r="31" spans="1:47" ht="16.5" customHeight="1" x14ac:dyDescent="0.25">
      <c r="A31" s="1">
        <f t="shared" ref="A31:A40" si="7">A30+1</f>
        <v>31</v>
      </c>
      <c r="B31" s="1" t="e">
        <f>SMALL(Recap!AL:AL,A31)</f>
        <v>#NUM!</v>
      </c>
      <c r="C31" s="1" t="e">
        <f>INDEX(Recap!AK:AK,$B:$B,1)</f>
        <v>#NUM!</v>
      </c>
      <c r="D31" s="6" t="e">
        <f>INDEX(CodesPays!H:H,MATCH($AA31,CodesPays!$B:$B,0),1)</f>
        <v>#NUM!</v>
      </c>
      <c r="E31" s="6" t="e">
        <f>INDEX(CodesPays!I:I,MATCH($AL31,CodesPays!$B:$B,0),1)</f>
        <v>#NUM!</v>
      </c>
      <c r="F31" s="6" t="str">
        <f t="shared" si="6"/>
        <v>EN</v>
      </c>
      <c r="G31" s="6" t="e">
        <f>INDEX(Recap!AH:AH,$B:$B,1)</f>
        <v>#NUM!</v>
      </c>
      <c r="H31" s="6" t="e">
        <f>INDEX(Recap!B:B,$B:$B,1)</f>
        <v>#NUM!</v>
      </c>
      <c r="I31" s="6" t="e">
        <f>INDEX(Recap!C:C,$B:$B,1)</f>
        <v>#NUM!</v>
      </c>
      <c r="J31" s="6" t="e">
        <f>INDEX(Recap!D:D,$B:$B,1)</f>
        <v>#NUM!</v>
      </c>
      <c r="K31" s="6" t="e">
        <f>INDEX(Recap!E:E,$B:$B,1)</f>
        <v>#NUM!</v>
      </c>
      <c r="L31" s="6" t="e">
        <f>INDEX(Recap!F:F,$B:$B,1)</f>
        <v>#NUM!</v>
      </c>
      <c r="M31" s="6" t="e">
        <f>INDEX(Recap!G:G,$B:$B,1)</f>
        <v>#NUM!</v>
      </c>
      <c r="N31" s="6" t="e">
        <f>INDEX(Recap!H:H,$B:$B,1)</f>
        <v>#NUM!</v>
      </c>
      <c r="O31" s="6" t="e">
        <f>INDEX(Recap!I:I,$B:$B,1)</f>
        <v>#NUM!</v>
      </c>
      <c r="P31" s="6" t="e">
        <f>INDEX(Recap!J:J,$B:$B,1)</f>
        <v>#NUM!</v>
      </c>
      <c r="Q31" s="6" t="e">
        <f>INDEX(Recap!K:K,$B:$B,1)</f>
        <v>#NUM!</v>
      </c>
      <c r="R31" s="6" t="e">
        <f>INDEX(Recap!L:L,$B:$B,1)</f>
        <v>#NUM!</v>
      </c>
      <c r="S31" s="6" t="e">
        <f>INDEX(Recap!M:M,$B:$B,1)</f>
        <v>#NUM!</v>
      </c>
      <c r="T31" s="6" t="e">
        <f>INDEX(Recap!N:N,$B:$B,1)</f>
        <v>#NUM!</v>
      </c>
      <c r="U31" s="6" t="e">
        <f>INDEX(Recap!O:O,$B:$B,1)</f>
        <v>#NUM!</v>
      </c>
      <c r="V31" s="6" t="e">
        <f>INDEX(Recap!P:P,$B:$B,1)</f>
        <v>#NUM!</v>
      </c>
      <c r="W31" s="6" t="e">
        <f>INDEX(Recap!Q:Q,$B:$B,1)</f>
        <v>#NUM!</v>
      </c>
      <c r="X31" s="6" t="e">
        <f>INDEX(Recap!R:R,$B:$B,1)</f>
        <v>#NUM!</v>
      </c>
      <c r="Y31" s="6" t="e">
        <f>INDEX(Recap!S:S,$B:$B,1)</f>
        <v>#NUM!</v>
      </c>
      <c r="Z31" s="6" t="e">
        <f>INDEX(Recap!T:T,$B:$B,1)</f>
        <v>#NUM!</v>
      </c>
      <c r="AA31" s="6" t="e">
        <f>INDEX(Recap!U:U,$B:$B,1)</f>
        <v>#NUM!</v>
      </c>
      <c r="AB31" s="6" t="e">
        <f>INDEX(Recap!V:V,$B:$B,1)</f>
        <v>#NUM!</v>
      </c>
      <c r="AC31" s="6" t="e">
        <f>INDEX(Recap!X:X,$B:$B,1)</f>
        <v>#NUM!</v>
      </c>
      <c r="AD31" s="6" t="e">
        <f>INDEX(Recap!Y:Y,$B:$B,1)</f>
        <v>#NUM!</v>
      </c>
      <c r="AE31" s="6" t="e">
        <f>INDEX(Recap!Z:Z,$B:$B,1)</f>
        <v>#NUM!</v>
      </c>
      <c r="AF31" s="6" t="e">
        <f>INDEX(Recap!AA:AA,$B:$B,1)</f>
        <v>#NUM!</v>
      </c>
      <c r="AG31" s="6" t="e">
        <f>INDEX(Recap!AB:AB,$B:$B,1)</f>
        <v>#NUM!</v>
      </c>
      <c r="AH31" s="6" t="e">
        <f>INDEX(Recap!AC:AC,$B:$B,1)</f>
        <v>#NUM!</v>
      </c>
      <c r="AI31" s="6" t="e">
        <f>INDEX(Recap!AD:AD,$B:$B,1)</f>
        <v>#NUM!</v>
      </c>
      <c r="AJ31" s="6" t="e">
        <f>INDEX(Recap!AE:AE,$B:$B,1)</f>
        <v>#NUM!</v>
      </c>
      <c r="AK31" s="6" t="e">
        <f>INDEX(Recap!AF:AF,$B:$B,1)</f>
        <v>#NUM!</v>
      </c>
      <c r="AL31" s="6" t="e">
        <f>INDEX(Recap!AG:AG,$B:$B,1)</f>
        <v>#NUM!</v>
      </c>
      <c r="AM31" s="6" t="e">
        <f t="shared" si="0"/>
        <v>#NUM!</v>
      </c>
      <c r="AN31" s="6" t="e">
        <f t="shared" si="1"/>
        <v>#NUM!</v>
      </c>
      <c r="AO31" s="6" t="e">
        <f t="shared" si="2"/>
        <v>#NUM!</v>
      </c>
      <c r="AP31" s="6" t="e">
        <f t="shared" si="3"/>
        <v>#NUM!</v>
      </c>
      <c r="AQ31" s="6" t="e">
        <f t="shared" si="4"/>
        <v>#NUM!</v>
      </c>
      <c r="AR31" s="8" t="e">
        <f>INDEX(Recap!AI:AI,$B:$B,1)</f>
        <v>#NUM!</v>
      </c>
      <c r="AS31" s="8" t="e">
        <f>INDEX(Recap!AJ:AJ,$B:$B,1)</f>
        <v>#NUM!</v>
      </c>
      <c r="AT31" s="8" t="e">
        <f>INDEX(Recap!W:W,$B:$B,1)</f>
        <v>#NUM!</v>
      </c>
      <c r="AU31" s="1" t="e">
        <f>INDEX(Recap!AK:AK,$B:$B,1)</f>
        <v>#NUM!</v>
      </c>
    </row>
    <row r="32" spans="1:47" ht="16.5" customHeight="1" x14ac:dyDescent="0.25">
      <c r="A32" s="1">
        <f t="shared" si="7"/>
        <v>32</v>
      </c>
      <c r="B32" s="1" t="e">
        <f>SMALL(Recap!AL:AL,A32)</f>
        <v>#NUM!</v>
      </c>
      <c r="C32" s="1" t="e">
        <f>INDEX(Recap!AK:AK,$B:$B,1)</f>
        <v>#NUM!</v>
      </c>
      <c r="D32" s="6" t="e">
        <f>INDEX(CodesPays!H:H,MATCH($AA32,CodesPays!$B:$B,0),1)</f>
        <v>#NUM!</v>
      </c>
      <c r="E32" s="6" t="e">
        <f>INDEX(CodesPays!I:I,MATCH($AL32,CodesPays!$B:$B,0),1)</f>
        <v>#NUM!</v>
      </c>
      <c r="F32" s="6" t="str">
        <f t="shared" si="6"/>
        <v>EN</v>
      </c>
      <c r="G32" s="6" t="e">
        <f>INDEX(Recap!AH:AH,$B:$B,1)</f>
        <v>#NUM!</v>
      </c>
      <c r="H32" s="6" t="e">
        <f>INDEX(Recap!B:B,$B:$B,1)</f>
        <v>#NUM!</v>
      </c>
      <c r="I32" s="6" t="e">
        <f>INDEX(Recap!C:C,$B:$B,1)</f>
        <v>#NUM!</v>
      </c>
      <c r="J32" s="6" t="e">
        <f>INDEX(Recap!D:D,$B:$B,1)</f>
        <v>#NUM!</v>
      </c>
      <c r="K32" s="6" t="e">
        <f>INDEX(Recap!E:E,$B:$B,1)</f>
        <v>#NUM!</v>
      </c>
      <c r="L32" s="6" t="e">
        <f>INDEX(Recap!F:F,$B:$B,1)</f>
        <v>#NUM!</v>
      </c>
      <c r="M32" s="6" t="e">
        <f>INDEX(Recap!G:G,$B:$B,1)</f>
        <v>#NUM!</v>
      </c>
      <c r="N32" s="6" t="e">
        <f>INDEX(Recap!H:H,$B:$B,1)</f>
        <v>#NUM!</v>
      </c>
      <c r="O32" s="6" t="e">
        <f>INDEX(Recap!I:I,$B:$B,1)</f>
        <v>#NUM!</v>
      </c>
      <c r="P32" s="6" t="e">
        <f>INDEX(Recap!J:J,$B:$B,1)</f>
        <v>#NUM!</v>
      </c>
      <c r="Q32" s="6" t="e">
        <f>INDEX(Recap!K:K,$B:$B,1)</f>
        <v>#NUM!</v>
      </c>
      <c r="R32" s="6" t="e">
        <f>INDEX(Recap!L:L,$B:$B,1)</f>
        <v>#NUM!</v>
      </c>
      <c r="S32" s="6" t="e">
        <f>INDEX(Recap!M:M,$B:$B,1)</f>
        <v>#NUM!</v>
      </c>
      <c r="T32" s="6" t="e">
        <f>INDEX(Recap!N:N,$B:$B,1)</f>
        <v>#NUM!</v>
      </c>
      <c r="U32" s="6" t="e">
        <f>INDEX(Recap!O:O,$B:$B,1)</f>
        <v>#NUM!</v>
      </c>
      <c r="V32" s="6" t="e">
        <f>INDEX(Recap!P:P,$B:$B,1)</f>
        <v>#NUM!</v>
      </c>
      <c r="W32" s="6" t="e">
        <f>INDEX(Recap!Q:Q,$B:$B,1)</f>
        <v>#NUM!</v>
      </c>
      <c r="X32" s="6" t="e">
        <f>INDEX(Recap!R:R,$B:$B,1)</f>
        <v>#NUM!</v>
      </c>
      <c r="Y32" s="6" t="e">
        <f>INDEX(Recap!S:S,$B:$B,1)</f>
        <v>#NUM!</v>
      </c>
      <c r="Z32" s="6" t="e">
        <f>INDEX(Recap!T:T,$B:$B,1)</f>
        <v>#NUM!</v>
      </c>
      <c r="AA32" s="6" t="e">
        <f>INDEX(Recap!U:U,$B:$B,1)</f>
        <v>#NUM!</v>
      </c>
      <c r="AB32" s="6" t="e">
        <f>INDEX(Recap!V:V,$B:$B,1)</f>
        <v>#NUM!</v>
      </c>
      <c r="AC32" s="6" t="e">
        <f>INDEX(Recap!X:X,$B:$B,1)</f>
        <v>#NUM!</v>
      </c>
      <c r="AD32" s="6" t="e">
        <f>INDEX(Recap!Y:Y,$B:$B,1)</f>
        <v>#NUM!</v>
      </c>
      <c r="AE32" s="6" t="e">
        <f>INDEX(Recap!Z:Z,$B:$B,1)</f>
        <v>#NUM!</v>
      </c>
      <c r="AF32" s="6" t="e">
        <f>INDEX(Recap!AA:AA,$B:$B,1)</f>
        <v>#NUM!</v>
      </c>
      <c r="AG32" s="6" t="e">
        <f>INDEX(Recap!AB:AB,$B:$B,1)</f>
        <v>#NUM!</v>
      </c>
      <c r="AH32" s="6" t="e">
        <f>INDEX(Recap!AC:AC,$B:$B,1)</f>
        <v>#NUM!</v>
      </c>
      <c r="AI32" s="6" t="e">
        <f>INDEX(Recap!AD:AD,$B:$B,1)</f>
        <v>#NUM!</v>
      </c>
      <c r="AJ32" s="6" t="e">
        <f>INDEX(Recap!AE:AE,$B:$B,1)</f>
        <v>#NUM!</v>
      </c>
      <c r="AK32" s="6" t="e">
        <f>INDEX(Recap!AF:AF,$B:$B,1)</f>
        <v>#NUM!</v>
      </c>
      <c r="AL32" s="6" t="e">
        <f>INDEX(Recap!AG:AG,$B:$B,1)</f>
        <v>#NUM!</v>
      </c>
      <c r="AM32" s="6" t="e">
        <f t="shared" si="0"/>
        <v>#NUM!</v>
      </c>
      <c r="AN32" s="6" t="e">
        <f t="shared" si="1"/>
        <v>#NUM!</v>
      </c>
      <c r="AO32" s="6" t="e">
        <f t="shared" si="2"/>
        <v>#NUM!</v>
      </c>
      <c r="AP32" s="6" t="e">
        <f t="shared" si="3"/>
        <v>#NUM!</v>
      </c>
      <c r="AQ32" s="6" t="e">
        <f t="shared" si="4"/>
        <v>#NUM!</v>
      </c>
      <c r="AR32" s="8" t="e">
        <f>INDEX(Recap!AI:AI,$B:$B,1)</f>
        <v>#NUM!</v>
      </c>
      <c r="AS32" s="8" t="e">
        <f>INDEX(Recap!AJ:AJ,$B:$B,1)</f>
        <v>#NUM!</v>
      </c>
      <c r="AT32" s="8" t="e">
        <f>INDEX(Recap!W:W,$B:$B,1)</f>
        <v>#NUM!</v>
      </c>
      <c r="AU32" s="1" t="e">
        <f>INDEX(Recap!AK:AK,$B:$B,1)</f>
        <v>#NUM!</v>
      </c>
    </row>
    <row r="33" spans="1:47" ht="16.5" customHeight="1" x14ac:dyDescent="0.25">
      <c r="A33" s="1">
        <f t="shared" si="7"/>
        <v>33</v>
      </c>
      <c r="B33" s="1" t="e">
        <f>SMALL(Recap!AL:AL,A33)</f>
        <v>#NUM!</v>
      </c>
      <c r="C33" s="1" t="e">
        <f>INDEX(Recap!AK:AK,$B:$B,1)</f>
        <v>#NUM!</v>
      </c>
      <c r="D33" s="6" t="e">
        <f>INDEX(CodesPays!H:H,MATCH($AA33,CodesPays!$B:$B,0),1)</f>
        <v>#NUM!</v>
      </c>
      <c r="E33" s="6" t="e">
        <f>INDEX(CodesPays!I:I,MATCH($AL33,CodesPays!$B:$B,0),1)</f>
        <v>#NUM!</v>
      </c>
      <c r="F33" s="6" t="str">
        <f t="shared" si="6"/>
        <v>EN</v>
      </c>
      <c r="G33" s="6" t="e">
        <f>INDEX(Recap!AH:AH,$B:$B,1)</f>
        <v>#NUM!</v>
      </c>
      <c r="H33" s="6" t="e">
        <f>INDEX(Recap!B:B,$B:$B,1)</f>
        <v>#NUM!</v>
      </c>
      <c r="I33" s="6" t="e">
        <f>INDEX(Recap!C:C,$B:$B,1)</f>
        <v>#NUM!</v>
      </c>
      <c r="J33" s="6" t="e">
        <f>INDEX(Recap!D:D,$B:$B,1)</f>
        <v>#NUM!</v>
      </c>
      <c r="K33" s="6" t="e">
        <f>INDEX(Recap!E:E,$B:$B,1)</f>
        <v>#NUM!</v>
      </c>
      <c r="L33" s="6" t="e">
        <f>INDEX(Recap!F:F,$B:$B,1)</f>
        <v>#NUM!</v>
      </c>
      <c r="M33" s="6" t="e">
        <f>INDEX(Recap!G:G,$B:$B,1)</f>
        <v>#NUM!</v>
      </c>
      <c r="N33" s="6" t="e">
        <f>INDEX(Recap!H:H,$B:$B,1)</f>
        <v>#NUM!</v>
      </c>
      <c r="O33" s="6" t="e">
        <f>INDEX(Recap!I:I,$B:$B,1)</f>
        <v>#NUM!</v>
      </c>
      <c r="P33" s="6" t="e">
        <f>INDEX(Recap!J:J,$B:$B,1)</f>
        <v>#NUM!</v>
      </c>
      <c r="Q33" s="6" t="e">
        <f>INDEX(Recap!K:K,$B:$B,1)</f>
        <v>#NUM!</v>
      </c>
      <c r="R33" s="6" t="e">
        <f>INDEX(Recap!L:L,$B:$B,1)</f>
        <v>#NUM!</v>
      </c>
      <c r="S33" s="6" t="e">
        <f>INDEX(Recap!M:M,$B:$B,1)</f>
        <v>#NUM!</v>
      </c>
      <c r="T33" s="6" t="e">
        <f>INDEX(Recap!N:N,$B:$B,1)</f>
        <v>#NUM!</v>
      </c>
      <c r="U33" s="6" t="e">
        <f>INDEX(Recap!O:O,$B:$B,1)</f>
        <v>#NUM!</v>
      </c>
      <c r="V33" s="6" t="e">
        <f>INDEX(Recap!P:P,$B:$B,1)</f>
        <v>#NUM!</v>
      </c>
      <c r="W33" s="6" t="e">
        <f>INDEX(Recap!Q:Q,$B:$B,1)</f>
        <v>#NUM!</v>
      </c>
      <c r="X33" s="6" t="e">
        <f>INDEX(Recap!R:R,$B:$B,1)</f>
        <v>#NUM!</v>
      </c>
      <c r="Y33" s="6" t="e">
        <f>INDEX(Recap!S:S,$B:$B,1)</f>
        <v>#NUM!</v>
      </c>
      <c r="Z33" s="6" t="e">
        <f>INDEX(Recap!T:T,$B:$B,1)</f>
        <v>#NUM!</v>
      </c>
      <c r="AA33" s="6" t="e">
        <f>INDEX(Recap!U:U,$B:$B,1)</f>
        <v>#NUM!</v>
      </c>
      <c r="AB33" s="6" t="e">
        <f>INDEX(Recap!V:V,$B:$B,1)</f>
        <v>#NUM!</v>
      </c>
      <c r="AC33" s="6" t="e">
        <f>INDEX(Recap!X:X,$B:$B,1)</f>
        <v>#NUM!</v>
      </c>
      <c r="AD33" s="6" t="e">
        <f>INDEX(Recap!Y:Y,$B:$B,1)</f>
        <v>#NUM!</v>
      </c>
      <c r="AE33" s="6" t="e">
        <f>INDEX(Recap!Z:Z,$B:$B,1)</f>
        <v>#NUM!</v>
      </c>
      <c r="AF33" s="6" t="e">
        <f>INDEX(Recap!AA:AA,$B:$B,1)</f>
        <v>#NUM!</v>
      </c>
      <c r="AG33" s="6" t="e">
        <f>INDEX(Recap!AB:AB,$B:$B,1)</f>
        <v>#NUM!</v>
      </c>
      <c r="AH33" s="6" t="e">
        <f>INDEX(Recap!AC:AC,$B:$B,1)</f>
        <v>#NUM!</v>
      </c>
      <c r="AI33" s="6" t="e">
        <f>INDEX(Recap!AD:AD,$B:$B,1)</f>
        <v>#NUM!</v>
      </c>
      <c r="AJ33" s="6" t="e">
        <f>INDEX(Recap!AE:AE,$B:$B,1)</f>
        <v>#NUM!</v>
      </c>
      <c r="AK33" s="6" t="e">
        <f>INDEX(Recap!AF:AF,$B:$B,1)</f>
        <v>#NUM!</v>
      </c>
      <c r="AL33" s="6" t="e">
        <f>INDEX(Recap!AG:AG,$B:$B,1)</f>
        <v>#NUM!</v>
      </c>
      <c r="AM33" s="6" t="e">
        <f t="shared" si="0"/>
        <v>#NUM!</v>
      </c>
      <c r="AN33" s="6" t="e">
        <f t="shared" si="1"/>
        <v>#NUM!</v>
      </c>
      <c r="AO33" s="6" t="e">
        <f t="shared" si="2"/>
        <v>#NUM!</v>
      </c>
      <c r="AP33" s="6" t="e">
        <f t="shared" si="3"/>
        <v>#NUM!</v>
      </c>
      <c r="AQ33" s="6" t="e">
        <f t="shared" si="4"/>
        <v>#NUM!</v>
      </c>
      <c r="AR33" s="8" t="e">
        <f>INDEX(Recap!AI:AI,$B:$B,1)</f>
        <v>#NUM!</v>
      </c>
      <c r="AS33" s="8" t="e">
        <f>INDEX(Recap!AJ:AJ,$B:$B,1)</f>
        <v>#NUM!</v>
      </c>
      <c r="AT33" s="8" t="e">
        <f>INDEX(Recap!W:W,$B:$B,1)</f>
        <v>#NUM!</v>
      </c>
      <c r="AU33" s="1" t="e">
        <f>INDEX(Recap!AK:AK,$B:$B,1)</f>
        <v>#NUM!</v>
      </c>
    </row>
    <row r="34" spans="1:47" ht="16.5" customHeight="1" x14ac:dyDescent="0.25">
      <c r="A34" s="1">
        <f t="shared" si="7"/>
        <v>34</v>
      </c>
      <c r="B34" s="1" t="e">
        <f>SMALL(Recap!AL:AL,A34)</f>
        <v>#NUM!</v>
      </c>
      <c r="C34" s="1" t="e">
        <f>INDEX(Recap!AK:AK,$B:$B,1)</f>
        <v>#NUM!</v>
      </c>
      <c r="D34" s="6" t="e">
        <f>INDEX(CodesPays!H:H,MATCH($AA34,CodesPays!$B:$B,0),1)</f>
        <v>#NUM!</v>
      </c>
      <c r="E34" s="6" t="e">
        <f>INDEX(CodesPays!I:I,MATCH($AL34,CodesPays!$B:$B,0),1)</f>
        <v>#NUM!</v>
      </c>
      <c r="F34" s="6" t="str">
        <f t="shared" si="6"/>
        <v>EN</v>
      </c>
      <c r="G34" s="6" t="e">
        <f>INDEX(Recap!AH:AH,$B:$B,1)</f>
        <v>#NUM!</v>
      </c>
      <c r="H34" s="6" t="e">
        <f>INDEX(Recap!B:B,$B:$B,1)</f>
        <v>#NUM!</v>
      </c>
      <c r="I34" s="6" t="e">
        <f>INDEX(Recap!C:C,$B:$B,1)</f>
        <v>#NUM!</v>
      </c>
      <c r="J34" s="6" t="e">
        <f>INDEX(Recap!D:D,$B:$B,1)</f>
        <v>#NUM!</v>
      </c>
      <c r="K34" s="6" t="e">
        <f>INDEX(Recap!E:E,$B:$B,1)</f>
        <v>#NUM!</v>
      </c>
      <c r="L34" s="6" t="e">
        <f>INDEX(Recap!F:F,$B:$B,1)</f>
        <v>#NUM!</v>
      </c>
      <c r="M34" s="6" t="e">
        <f>INDEX(Recap!G:G,$B:$B,1)</f>
        <v>#NUM!</v>
      </c>
      <c r="N34" s="6" t="e">
        <f>INDEX(Recap!H:H,$B:$B,1)</f>
        <v>#NUM!</v>
      </c>
      <c r="O34" s="6" t="e">
        <f>INDEX(Recap!I:I,$B:$B,1)</f>
        <v>#NUM!</v>
      </c>
      <c r="P34" s="6" t="e">
        <f>INDEX(Recap!J:J,$B:$B,1)</f>
        <v>#NUM!</v>
      </c>
      <c r="Q34" s="6" t="e">
        <f>INDEX(Recap!K:K,$B:$B,1)</f>
        <v>#NUM!</v>
      </c>
      <c r="R34" s="6" t="e">
        <f>INDEX(Recap!L:L,$B:$B,1)</f>
        <v>#NUM!</v>
      </c>
      <c r="S34" s="6" t="e">
        <f>INDEX(Recap!M:M,$B:$B,1)</f>
        <v>#NUM!</v>
      </c>
      <c r="T34" s="6" t="e">
        <f>INDEX(Recap!N:N,$B:$B,1)</f>
        <v>#NUM!</v>
      </c>
      <c r="U34" s="6" t="e">
        <f>INDEX(Recap!O:O,$B:$B,1)</f>
        <v>#NUM!</v>
      </c>
      <c r="V34" s="6" t="e">
        <f>INDEX(Recap!P:P,$B:$B,1)</f>
        <v>#NUM!</v>
      </c>
      <c r="W34" s="6" t="e">
        <f>INDEX(Recap!Q:Q,$B:$B,1)</f>
        <v>#NUM!</v>
      </c>
      <c r="X34" s="6" t="e">
        <f>INDEX(Recap!R:R,$B:$B,1)</f>
        <v>#NUM!</v>
      </c>
      <c r="Y34" s="6" t="e">
        <f>INDEX(Recap!S:S,$B:$B,1)</f>
        <v>#NUM!</v>
      </c>
      <c r="Z34" s="6" t="e">
        <f>INDEX(Recap!T:T,$B:$B,1)</f>
        <v>#NUM!</v>
      </c>
      <c r="AA34" s="6" t="e">
        <f>INDEX(Recap!U:U,$B:$B,1)</f>
        <v>#NUM!</v>
      </c>
      <c r="AB34" s="6" t="e">
        <f>INDEX(Recap!V:V,$B:$B,1)</f>
        <v>#NUM!</v>
      </c>
      <c r="AC34" s="6" t="e">
        <f>INDEX(Recap!X:X,$B:$B,1)</f>
        <v>#NUM!</v>
      </c>
      <c r="AD34" s="6" t="e">
        <f>INDEX(Recap!Y:Y,$B:$B,1)</f>
        <v>#NUM!</v>
      </c>
      <c r="AE34" s="6" t="e">
        <f>INDEX(Recap!Z:Z,$B:$B,1)</f>
        <v>#NUM!</v>
      </c>
      <c r="AF34" s="6" t="e">
        <f>INDEX(Recap!AA:AA,$B:$B,1)</f>
        <v>#NUM!</v>
      </c>
      <c r="AG34" s="6" t="e">
        <f>INDEX(Recap!AB:AB,$B:$B,1)</f>
        <v>#NUM!</v>
      </c>
      <c r="AH34" s="6" t="e">
        <f>INDEX(Recap!AC:AC,$B:$B,1)</f>
        <v>#NUM!</v>
      </c>
      <c r="AI34" s="6" t="e">
        <f>INDEX(Recap!AD:AD,$B:$B,1)</f>
        <v>#NUM!</v>
      </c>
      <c r="AJ34" s="6" t="e">
        <f>INDEX(Recap!AE:AE,$B:$B,1)</f>
        <v>#NUM!</v>
      </c>
      <c r="AK34" s="6" t="e">
        <f>INDEX(Recap!AF:AF,$B:$B,1)</f>
        <v>#NUM!</v>
      </c>
      <c r="AL34" s="6" t="e">
        <f>INDEX(Recap!AG:AG,$B:$B,1)</f>
        <v>#NUM!</v>
      </c>
      <c r="AM34" s="6" t="e">
        <f t="shared" si="0"/>
        <v>#NUM!</v>
      </c>
      <c r="AN34" s="6" t="e">
        <f t="shared" si="1"/>
        <v>#NUM!</v>
      </c>
      <c r="AO34" s="6" t="e">
        <f t="shared" si="2"/>
        <v>#NUM!</v>
      </c>
      <c r="AP34" s="6" t="e">
        <f t="shared" si="3"/>
        <v>#NUM!</v>
      </c>
      <c r="AQ34" s="6" t="e">
        <f t="shared" si="4"/>
        <v>#NUM!</v>
      </c>
      <c r="AR34" s="8" t="e">
        <f>INDEX(Recap!AI:AI,$B:$B,1)</f>
        <v>#NUM!</v>
      </c>
      <c r="AS34" s="8" t="e">
        <f>INDEX(Recap!AJ:AJ,$B:$B,1)</f>
        <v>#NUM!</v>
      </c>
      <c r="AT34" s="8" t="e">
        <f>INDEX(Recap!W:W,$B:$B,1)</f>
        <v>#NUM!</v>
      </c>
      <c r="AU34" s="1" t="e">
        <f>INDEX(Recap!AK:AK,$B:$B,1)</f>
        <v>#NUM!</v>
      </c>
    </row>
    <row r="35" spans="1:47" ht="16.5" customHeight="1" x14ac:dyDescent="0.25">
      <c r="A35" s="1">
        <f t="shared" si="7"/>
        <v>35</v>
      </c>
      <c r="B35" s="1" t="e">
        <f>SMALL(Recap!AL:AL,A35)</f>
        <v>#NUM!</v>
      </c>
      <c r="C35" s="1" t="e">
        <f>INDEX(Recap!AK:AK,$B:$B,1)</f>
        <v>#NUM!</v>
      </c>
      <c r="D35" s="6" t="e">
        <f>INDEX(CodesPays!H:H,MATCH($AA35,CodesPays!$B:$B,0),1)</f>
        <v>#NUM!</v>
      </c>
      <c r="E35" s="6" t="e">
        <f>INDEX(CodesPays!I:I,MATCH($AL35,CodesPays!$B:$B,0),1)</f>
        <v>#NUM!</v>
      </c>
      <c r="F35" s="6" t="str">
        <f t="shared" si="6"/>
        <v>EN</v>
      </c>
      <c r="G35" s="6" t="e">
        <f>INDEX(Recap!AH:AH,$B:$B,1)</f>
        <v>#NUM!</v>
      </c>
      <c r="H35" s="6" t="e">
        <f>INDEX(Recap!B:B,$B:$B,1)</f>
        <v>#NUM!</v>
      </c>
      <c r="I35" s="6" t="e">
        <f>INDEX(Recap!C:C,$B:$B,1)</f>
        <v>#NUM!</v>
      </c>
      <c r="J35" s="6" t="e">
        <f>INDEX(Recap!D:D,$B:$B,1)</f>
        <v>#NUM!</v>
      </c>
      <c r="K35" s="6" t="e">
        <f>INDEX(Recap!E:E,$B:$B,1)</f>
        <v>#NUM!</v>
      </c>
      <c r="L35" s="6" t="e">
        <f>INDEX(Recap!F:F,$B:$B,1)</f>
        <v>#NUM!</v>
      </c>
      <c r="M35" s="6" t="e">
        <f>INDEX(Recap!G:G,$B:$B,1)</f>
        <v>#NUM!</v>
      </c>
      <c r="N35" s="6" t="e">
        <f>INDEX(Recap!H:H,$B:$B,1)</f>
        <v>#NUM!</v>
      </c>
      <c r="O35" s="6" t="e">
        <f>INDEX(Recap!I:I,$B:$B,1)</f>
        <v>#NUM!</v>
      </c>
      <c r="P35" s="6" t="e">
        <f>INDEX(Recap!J:J,$B:$B,1)</f>
        <v>#NUM!</v>
      </c>
      <c r="Q35" s="6" t="e">
        <f>INDEX(Recap!K:K,$B:$B,1)</f>
        <v>#NUM!</v>
      </c>
      <c r="R35" s="6" t="e">
        <f>INDEX(Recap!L:L,$B:$B,1)</f>
        <v>#NUM!</v>
      </c>
      <c r="S35" s="6" t="e">
        <f>INDEX(Recap!M:M,$B:$B,1)</f>
        <v>#NUM!</v>
      </c>
      <c r="T35" s="6" t="e">
        <f>INDEX(Recap!N:N,$B:$B,1)</f>
        <v>#NUM!</v>
      </c>
      <c r="U35" s="6" t="e">
        <f>INDEX(Recap!O:O,$B:$B,1)</f>
        <v>#NUM!</v>
      </c>
      <c r="V35" s="6" t="e">
        <f>INDEX(Recap!P:P,$B:$B,1)</f>
        <v>#NUM!</v>
      </c>
      <c r="W35" s="6" t="e">
        <f>INDEX(Recap!Q:Q,$B:$B,1)</f>
        <v>#NUM!</v>
      </c>
      <c r="X35" s="6" t="e">
        <f>INDEX(Recap!R:R,$B:$B,1)</f>
        <v>#NUM!</v>
      </c>
      <c r="Y35" s="6" t="e">
        <f>INDEX(Recap!S:S,$B:$B,1)</f>
        <v>#NUM!</v>
      </c>
      <c r="Z35" s="6" t="e">
        <f>INDEX(Recap!T:T,$B:$B,1)</f>
        <v>#NUM!</v>
      </c>
      <c r="AA35" s="6" t="e">
        <f>INDEX(Recap!U:U,$B:$B,1)</f>
        <v>#NUM!</v>
      </c>
      <c r="AB35" s="6" t="e">
        <f>INDEX(Recap!V:V,$B:$B,1)</f>
        <v>#NUM!</v>
      </c>
      <c r="AC35" s="6" t="e">
        <f>INDEX(Recap!X:X,$B:$B,1)</f>
        <v>#NUM!</v>
      </c>
      <c r="AD35" s="6" t="e">
        <f>INDEX(Recap!Y:Y,$B:$B,1)</f>
        <v>#NUM!</v>
      </c>
      <c r="AE35" s="6" t="e">
        <f>INDEX(Recap!Z:Z,$B:$B,1)</f>
        <v>#NUM!</v>
      </c>
      <c r="AF35" s="6" t="e">
        <f>INDEX(Recap!AA:AA,$B:$B,1)</f>
        <v>#NUM!</v>
      </c>
      <c r="AG35" s="6" t="e">
        <f>INDEX(Recap!AB:AB,$B:$B,1)</f>
        <v>#NUM!</v>
      </c>
      <c r="AH35" s="6" t="e">
        <f>INDEX(Recap!AC:AC,$B:$B,1)</f>
        <v>#NUM!</v>
      </c>
      <c r="AI35" s="6" t="e">
        <f>INDEX(Recap!AD:AD,$B:$B,1)</f>
        <v>#NUM!</v>
      </c>
      <c r="AJ35" s="6" t="e">
        <f>INDEX(Recap!AE:AE,$B:$B,1)</f>
        <v>#NUM!</v>
      </c>
      <c r="AK35" s="6" t="e">
        <f>INDEX(Recap!AF:AF,$B:$B,1)</f>
        <v>#NUM!</v>
      </c>
      <c r="AL35" s="6" t="e">
        <f>INDEX(Recap!AG:AG,$B:$B,1)</f>
        <v>#NUM!</v>
      </c>
      <c r="AM35" s="6" t="e">
        <f t="shared" si="0"/>
        <v>#NUM!</v>
      </c>
      <c r="AN35" s="6" t="e">
        <f t="shared" si="1"/>
        <v>#NUM!</v>
      </c>
      <c r="AO35" s="6" t="e">
        <f t="shared" si="2"/>
        <v>#NUM!</v>
      </c>
      <c r="AP35" s="6" t="e">
        <f t="shared" si="3"/>
        <v>#NUM!</v>
      </c>
      <c r="AQ35" s="6" t="e">
        <f t="shared" si="4"/>
        <v>#NUM!</v>
      </c>
      <c r="AR35" s="8" t="e">
        <f>INDEX(Recap!AI:AI,$B:$B,1)</f>
        <v>#NUM!</v>
      </c>
      <c r="AS35" s="8" t="e">
        <f>INDEX(Recap!AJ:AJ,$B:$B,1)</f>
        <v>#NUM!</v>
      </c>
      <c r="AT35" s="8" t="e">
        <f>INDEX(Recap!W:W,$B:$B,1)</f>
        <v>#NUM!</v>
      </c>
      <c r="AU35" s="1" t="e">
        <f>INDEX(Recap!AK:AK,$B:$B,1)</f>
        <v>#NUM!</v>
      </c>
    </row>
    <row r="36" spans="1:47" ht="16.5" customHeight="1" x14ac:dyDescent="0.25">
      <c r="A36" s="1">
        <f t="shared" si="7"/>
        <v>36</v>
      </c>
      <c r="B36" s="1" t="e">
        <f>SMALL(Recap!AL:AL,A36)</f>
        <v>#NUM!</v>
      </c>
      <c r="C36" s="1" t="e">
        <f>INDEX(Recap!AK:AK,$B:$B,1)</f>
        <v>#NUM!</v>
      </c>
      <c r="D36" s="6" t="e">
        <f>INDEX(CodesPays!H:H,MATCH($AA36,CodesPays!$B:$B,0),1)</f>
        <v>#NUM!</v>
      </c>
      <c r="E36" s="6" t="e">
        <f>INDEX(CodesPays!I:I,MATCH($AL36,CodesPays!$B:$B,0),1)</f>
        <v>#NUM!</v>
      </c>
      <c r="F36" s="6" t="str">
        <f t="shared" si="6"/>
        <v>EN</v>
      </c>
      <c r="G36" s="6" t="e">
        <f>INDEX(Recap!AH:AH,$B:$B,1)</f>
        <v>#NUM!</v>
      </c>
      <c r="H36" s="6" t="e">
        <f>INDEX(Recap!B:B,$B:$B,1)</f>
        <v>#NUM!</v>
      </c>
      <c r="I36" s="6" t="e">
        <f>INDEX(Recap!C:C,$B:$B,1)</f>
        <v>#NUM!</v>
      </c>
      <c r="J36" s="6" t="e">
        <f>INDEX(Recap!D:D,$B:$B,1)</f>
        <v>#NUM!</v>
      </c>
      <c r="K36" s="6" t="e">
        <f>INDEX(Recap!E:E,$B:$B,1)</f>
        <v>#NUM!</v>
      </c>
      <c r="L36" s="6" t="e">
        <f>INDEX(Recap!F:F,$B:$B,1)</f>
        <v>#NUM!</v>
      </c>
      <c r="M36" s="6" t="e">
        <f>INDEX(Recap!G:G,$B:$B,1)</f>
        <v>#NUM!</v>
      </c>
      <c r="N36" s="6" t="e">
        <f>INDEX(Recap!H:H,$B:$B,1)</f>
        <v>#NUM!</v>
      </c>
      <c r="O36" s="6" t="e">
        <f>INDEX(Recap!I:I,$B:$B,1)</f>
        <v>#NUM!</v>
      </c>
      <c r="P36" s="6" t="e">
        <f>INDEX(Recap!J:J,$B:$B,1)</f>
        <v>#NUM!</v>
      </c>
      <c r="Q36" s="6" t="e">
        <f>INDEX(Recap!K:K,$B:$B,1)</f>
        <v>#NUM!</v>
      </c>
      <c r="R36" s="6" t="e">
        <f>INDEX(Recap!L:L,$B:$B,1)</f>
        <v>#NUM!</v>
      </c>
      <c r="S36" s="6" t="e">
        <f>INDEX(Recap!M:M,$B:$B,1)</f>
        <v>#NUM!</v>
      </c>
      <c r="T36" s="6" t="e">
        <f>INDEX(Recap!N:N,$B:$B,1)</f>
        <v>#NUM!</v>
      </c>
      <c r="U36" s="6" t="e">
        <f>INDEX(Recap!O:O,$B:$B,1)</f>
        <v>#NUM!</v>
      </c>
      <c r="V36" s="6" t="e">
        <f>INDEX(Recap!P:P,$B:$B,1)</f>
        <v>#NUM!</v>
      </c>
      <c r="W36" s="6" t="e">
        <f>INDEX(Recap!Q:Q,$B:$B,1)</f>
        <v>#NUM!</v>
      </c>
      <c r="X36" s="6" t="e">
        <f>INDEX(Recap!R:R,$B:$B,1)</f>
        <v>#NUM!</v>
      </c>
      <c r="Y36" s="6" t="e">
        <f>INDEX(Recap!S:S,$B:$B,1)</f>
        <v>#NUM!</v>
      </c>
      <c r="Z36" s="6" t="e">
        <f>INDEX(Recap!T:T,$B:$B,1)</f>
        <v>#NUM!</v>
      </c>
      <c r="AA36" s="6" t="e">
        <f>INDEX(Recap!U:U,$B:$B,1)</f>
        <v>#NUM!</v>
      </c>
      <c r="AB36" s="6" t="e">
        <f>INDEX(Recap!V:V,$B:$B,1)</f>
        <v>#NUM!</v>
      </c>
      <c r="AC36" s="6" t="e">
        <f>INDEX(Recap!X:X,$B:$B,1)</f>
        <v>#NUM!</v>
      </c>
      <c r="AD36" s="6" t="e">
        <f>INDEX(Recap!Y:Y,$B:$B,1)</f>
        <v>#NUM!</v>
      </c>
      <c r="AE36" s="6" t="e">
        <f>INDEX(Recap!Z:Z,$B:$B,1)</f>
        <v>#NUM!</v>
      </c>
      <c r="AF36" s="6" t="e">
        <f>INDEX(Recap!AA:AA,$B:$B,1)</f>
        <v>#NUM!</v>
      </c>
      <c r="AG36" s="6" t="e">
        <f>INDEX(Recap!AB:AB,$B:$B,1)</f>
        <v>#NUM!</v>
      </c>
      <c r="AH36" s="6" t="e">
        <f>INDEX(Recap!AC:AC,$B:$B,1)</f>
        <v>#NUM!</v>
      </c>
      <c r="AI36" s="6" t="e">
        <f>INDEX(Recap!AD:AD,$B:$B,1)</f>
        <v>#NUM!</v>
      </c>
      <c r="AJ36" s="6" t="e">
        <f>INDEX(Recap!AE:AE,$B:$B,1)</f>
        <v>#NUM!</v>
      </c>
      <c r="AK36" s="6" t="e">
        <f>INDEX(Recap!AF:AF,$B:$B,1)</f>
        <v>#NUM!</v>
      </c>
      <c r="AL36" s="6" t="e">
        <f>INDEX(Recap!AG:AG,$B:$B,1)</f>
        <v>#NUM!</v>
      </c>
      <c r="AM36" s="6" t="e">
        <f t="shared" si="0"/>
        <v>#NUM!</v>
      </c>
      <c r="AN36" s="6" t="e">
        <f t="shared" si="1"/>
        <v>#NUM!</v>
      </c>
      <c r="AO36" s="6" t="e">
        <f t="shared" si="2"/>
        <v>#NUM!</v>
      </c>
      <c r="AP36" s="6" t="e">
        <f t="shared" si="3"/>
        <v>#NUM!</v>
      </c>
      <c r="AQ36" s="6" t="e">
        <f t="shared" si="4"/>
        <v>#NUM!</v>
      </c>
      <c r="AR36" s="8" t="e">
        <f>INDEX(Recap!AI:AI,$B:$B,1)</f>
        <v>#NUM!</v>
      </c>
      <c r="AS36" s="8" t="e">
        <f>INDEX(Recap!AJ:AJ,$B:$B,1)</f>
        <v>#NUM!</v>
      </c>
      <c r="AT36" s="8" t="e">
        <f>INDEX(Recap!W:W,$B:$B,1)</f>
        <v>#NUM!</v>
      </c>
      <c r="AU36" s="1" t="e">
        <f>INDEX(Recap!AK:AK,$B:$B,1)</f>
        <v>#NUM!</v>
      </c>
    </row>
    <row r="37" spans="1:47" ht="16.5" customHeight="1" x14ac:dyDescent="0.25">
      <c r="A37" s="1">
        <f t="shared" si="7"/>
        <v>37</v>
      </c>
      <c r="B37" s="1" t="e">
        <f>SMALL(Recap!AL:AL,A37)</f>
        <v>#NUM!</v>
      </c>
      <c r="C37" s="1" t="e">
        <f>INDEX(Recap!AK:AK,$B:$B,1)</f>
        <v>#NUM!</v>
      </c>
      <c r="D37" s="6" t="e">
        <f>INDEX(CodesPays!H:H,MATCH($AA37,CodesPays!$B:$B,0),1)</f>
        <v>#NUM!</v>
      </c>
      <c r="E37" s="6" t="e">
        <f>INDEX(CodesPays!I:I,MATCH($AL37,CodesPays!$B:$B,0),1)</f>
        <v>#NUM!</v>
      </c>
      <c r="F37" s="6" t="str">
        <f t="shared" si="6"/>
        <v>EN</v>
      </c>
      <c r="G37" s="6" t="e">
        <f>INDEX(Recap!AH:AH,$B:$B,1)</f>
        <v>#NUM!</v>
      </c>
      <c r="H37" s="6" t="e">
        <f>INDEX(Recap!B:B,$B:$B,1)</f>
        <v>#NUM!</v>
      </c>
      <c r="I37" s="6" t="e">
        <f>INDEX(Recap!C:C,$B:$B,1)</f>
        <v>#NUM!</v>
      </c>
      <c r="J37" s="6" t="e">
        <f>INDEX(Recap!D:D,$B:$B,1)</f>
        <v>#NUM!</v>
      </c>
      <c r="K37" s="6" t="e">
        <f>INDEX(Recap!E:E,$B:$B,1)</f>
        <v>#NUM!</v>
      </c>
      <c r="L37" s="6" t="e">
        <f>INDEX(Recap!F:F,$B:$B,1)</f>
        <v>#NUM!</v>
      </c>
      <c r="M37" s="6" t="e">
        <f>INDEX(Recap!G:G,$B:$B,1)</f>
        <v>#NUM!</v>
      </c>
      <c r="N37" s="6" t="e">
        <f>INDEX(Recap!H:H,$B:$B,1)</f>
        <v>#NUM!</v>
      </c>
      <c r="O37" s="6" t="e">
        <f>INDEX(Recap!I:I,$B:$B,1)</f>
        <v>#NUM!</v>
      </c>
      <c r="P37" s="6" t="e">
        <f>INDEX(Recap!J:J,$B:$B,1)</f>
        <v>#NUM!</v>
      </c>
      <c r="Q37" s="6" t="e">
        <f>INDEX(Recap!K:K,$B:$B,1)</f>
        <v>#NUM!</v>
      </c>
      <c r="R37" s="6" t="e">
        <f>INDEX(Recap!L:L,$B:$B,1)</f>
        <v>#NUM!</v>
      </c>
      <c r="S37" s="6" t="e">
        <f>INDEX(Recap!M:M,$B:$B,1)</f>
        <v>#NUM!</v>
      </c>
      <c r="T37" s="6" t="e">
        <f>INDEX(Recap!N:N,$B:$B,1)</f>
        <v>#NUM!</v>
      </c>
      <c r="U37" s="6" t="e">
        <f>INDEX(Recap!O:O,$B:$B,1)</f>
        <v>#NUM!</v>
      </c>
      <c r="V37" s="6" t="e">
        <f>INDEX(Recap!P:P,$B:$B,1)</f>
        <v>#NUM!</v>
      </c>
      <c r="W37" s="6" t="e">
        <f>INDEX(Recap!Q:Q,$B:$B,1)</f>
        <v>#NUM!</v>
      </c>
      <c r="X37" s="6" t="e">
        <f>INDEX(Recap!R:R,$B:$B,1)</f>
        <v>#NUM!</v>
      </c>
      <c r="Y37" s="6" t="e">
        <f>INDEX(Recap!S:S,$B:$B,1)</f>
        <v>#NUM!</v>
      </c>
      <c r="Z37" s="6" t="e">
        <f>INDEX(Recap!T:T,$B:$B,1)</f>
        <v>#NUM!</v>
      </c>
      <c r="AA37" s="6" t="e">
        <f>INDEX(Recap!U:U,$B:$B,1)</f>
        <v>#NUM!</v>
      </c>
      <c r="AB37" s="6" t="e">
        <f>INDEX(Recap!V:V,$B:$B,1)</f>
        <v>#NUM!</v>
      </c>
      <c r="AC37" s="6" t="e">
        <f>INDEX(Recap!X:X,$B:$B,1)</f>
        <v>#NUM!</v>
      </c>
      <c r="AD37" s="6" t="e">
        <f>INDEX(Recap!Y:Y,$B:$B,1)</f>
        <v>#NUM!</v>
      </c>
      <c r="AE37" s="6" t="e">
        <f>INDEX(Recap!Z:Z,$B:$B,1)</f>
        <v>#NUM!</v>
      </c>
      <c r="AF37" s="6" t="e">
        <f>INDEX(Recap!AA:AA,$B:$B,1)</f>
        <v>#NUM!</v>
      </c>
      <c r="AG37" s="6" t="e">
        <f>INDEX(Recap!AB:AB,$B:$B,1)</f>
        <v>#NUM!</v>
      </c>
      <c r="AH37" s="6" t="e">
        <f>INDEX(Recap!AC:AC,$B:$B,1)</f>
        <v>#NUM!</v>
      </c>
      <c r="AI37" s="6" t="e">
        <f>INDEX(Recap!AD:AD,$B:$B,1)</f>
        <v>#NUM!</v>
      </c>
      <c r="AJ37" s="6" t="e">
        <f>INDEX(Recap!AE:AE,$B:$B,1)</f>
        <v>#NUM!</v>
      </c>
      <c r="AK37" s="6" t="e">
        <f>INDEX(Recap!AF:AF,$B:$B,1)</f>
        <v>#NUM!</v>
      </c>
      <c r="AL37" s="6" t="e">
        <f>INDEX(Recap!AG:AG,$B:$B,1)</f>
        <v>#NUM!</v>
      </c>
      <c r="AM37" s="6" t="e">
        <f t="shared" si="0"/>
        <v>#NUM!</v>
      </c>
      <c r="AN37" s="6" t="e">
        <f t="shared" si="1"/>
        <v>#NUM!</v>
      </c>
      <c r="AO37" s="6" t="e">
        <f t="shared" si="2"/>
        <v>#NUM!</v>
      </c>
      <c r="AP37" s="6" t="e">
        <f t="shared" si="3"/>
        <v>#NUM!</v>
      </c>
      <c r="AQ37" s="6" t="e">
        <f t="shared" si="4"/>
        <v>#NUM!</v>
      </c>
      <c r="AR37" s="8" t="e">
        <f>INDEX(Recap!AI:AI,$B:$B,1)</f>
        <v>#NUM!</v>
      </c>
      <c r="AS37" s="8" t="e">
        <f>INDEX(Recap!AJ:AJ,$B:$B,1)</f>
        <v>#NUM!</v>
      </c>
      <c r="AT37" s="8" t="e">
        <f>INDEX(Recap!W:W,$B:$B,1)</f>
        <v>#NUM!</v>
      </c>
      <c r="AU37" s="1" t="e">
        <f>INDEX(Recap!AK:AK,$B:$B,1)</f>
        <v>#NUM!</v>
      </c>
    </row>
    <row r="38" spans="1:47" ht="16.5" customHeight="1" x14ac:dyDescent="0.25">
      <c r="A38" s="1">
        <f t="shared" si="7"/>
        <v>38</v>
      </c>
      <c r="B38" s="1" t="e">
        <f>SMALL(Recap!AL:AL,A38)</f>
        <v>#NUM!</v>
      </c>
      <c r="C38" s="1" t="e">
        <f>INDEX(Recap!AK:AK,$B:$B,1)</f>
        <v>#NUM!</v>
      </c>
      <c r="D38" s="6" t="e">
        <f>INDEX(CodesPays!H:H,MATCH($AA38,CodesPays!$B:$B,0),1)</f>
        <v>#NUM!</v>
      </c>
      <c r="E38" s="6" t="e">
        <f>INDEX(CodesPays!I:I,MATCH($AL38,CodesPays!$B:$B,0),1)</f>
        <v>#NUM!</v>
      </c>
      <c r="F38" s="6" t="str">
        <f t="shared" si="6"/>
        <v>EN</v>
      </c>
      <c r="G38" s="6" t="e">
        <f>INDEX(Recap!AH:AH,$B:$B,1)</f>
        <v>#NUM!</v>
      </c>
      <c r="H38" s="6" t="e">
        <f>INDEX(Recap!B:B,$B:$B,1)</f>
        <v>#NUM!</v>
      </c>
      <c r="I38" s="6" t="e">
        <f>INDEX(Recap!C:C,$B:$B,1)</f>
        <v>#NUM!</v>
      </c>
      <c r="J38" s="6" t="e">
        <f>INDEX(Recap!D:D,$B:$B,1)</f>
        <v>#NUM!</v>
      </c>
      <c r="K38" s="6" t="e">
        <f>INDEX(Recap!E:E,$B:$B,1)</f>
        <v>#NUM!</v>
      </c>
      <c r="L38" s="6" t="e">
        <f>INDEX(Recap!F:F,$B:$B,1)</f>
        <v>#NUM!</v>
      </c>
      <c r="M38" s="6" t="e">
        <f>INDEX(Recap!G:G,$B:$B,1)</f>
        <v>#NUM!</v>
      </c>
      <c r="N38" s="6" t="e">
        <f>INDEX(Recap!H:H,$B:$B,1)</f>
        <v>#NUM!</v>
      </c>
      <c r="O38" s="6" t="e">
        <f>INDEX(Recap!I:I,$B:$B,1)</f>
        <v>#NUM!</v>
      </c>
      <c r="P38" s="6" t="e">
        <f>INDEX(Recap!J:J,$B:$B,1)</f>
        <v>#NUM!</v>
      </c>
      <c r="Q38" s="6" t="e">
        <f>INDEX(Recap!K:K,$B:$B,1)</f>
        <v>#NUM!</v>
      </c>
      <c r="R38" s="6" t="e">
        <f>INDEX(Recap!L:L,$B:$B,1)</f>
        <v>#NUM!</v>
      </c>
      <c r="S38" s="6" t="e">
        <f>INDEX(Recap!M:M,$B:$B,1)</f>
        <v>#NUM!</v>
      </c>
      <c r="T38" s="6" t="e">
        <f>INDEX(Recap!N:N,$B:$B,1)</f>
        <v>#NUM!</v>
      </c>
      <c r="U38" s="6" t="e">
        <f>INDEX(Recap!O:O,$B:$B,1)</f>
        <v>#NUM!</v>
      </c>
      <c r="V38" s="6" t="e">
        <f>INDEX(Recap!P:P,$B:$B,1)</f>
        <v>#NUM!</v>
      </c>
      <c r="W38" s="6" t="e">
        <f>INDEX(Recap!Q:Q,$B:$B,1)</f>
        <v>#NUM!</v>
      </c>
      <c r="X38" s="6" t="e">
        <f>INDEX(Recap!R:R,$B:$B,1)</f>
        <v>#NUM!</v>
      </c>
      <c r="Y38" s="6" t="e">
        <f>INDEX(Recap!S:S,$B:$B,1)</f>
        <v>#NUM!</v>
      </c>
      <c r="Z38" s="6" t="e">
        <f>INDEX(Recap!T:T,$B:$B,1)</f>
        <v>#NUM!</v>
      </c>
      <c r="AA38" s="6" t="e">
        <f>INDEX(Recap!U:U,$B:$B,1)</f>
        <v>#NUM!</v>
      </c>
      <c r="AB38" s="6" t="e">
        <f>INDEX(Recap!V:V,$B:$B,1)</f>
        <v>#NUM!</v>
      </c>
      <c r="AC38" s="6" t="e">
        <f>INDEX(Recap!X:X,$B:$B,1)</f>
        <v>#NUM!</v>
      </c>
      <c r="AD38" s="6" t="e">
        <f>INDEX(Recap!Y:Y,$B:$B,1)</f>
        <v>#NUM!</v>
      </c>
      <c r="AE38" s="6" t="e">
        <f>INDEX(Recap!Z:Z,$B:$B,1)</f>
        <v>#NUM!</v>
      </c>
      <c r="AF38" s="6" t="e">
        <f>INDEX(Recap!AA:AA,$B:$B,1)</f>
        <v>#NUM!</v>
      </c>
      <c r="AG38" s="6" t="e">
        <f>INDEX(Recap!AB:AB,$B:$B,1)</f>
        <v>#NUM!</v>
      </c>
      <c r="AH38" s="6" t="e">
        <f>INDEX(Recap!AC:AC,$B:$B,1)</f>
        <v>#NUM!</v>
      </c>
      <c r="AI38" s="6" t="e">
        <f>INDEX(Recap!AD:AD,$B:$B,1)</f>
        <v>#NUM!</v>
      </c>
      <c r="AJ38" s="6" t="e">
        <f>INDEX(Recap!AE:AE,$B:$B,1)</f>
        <v>#NUM!</v>
      </c>
      <c r="AK38" s="6" t="e">
        <f>INDEX(Recap!AF:AF,$B:$B,1)</f>
        <v>#NUM!</v>
      </c>
      <c r="AL38" s="6" t="e">
        <f>INDEX(Recap!AG:AG,$B:$B,1)</f>
        <v>#NUM!</v>
      </c>
      <c r="AM38" s="6" t="e">
        <f t="shared" si="0"/>
        <v>#NUM!</v>
      </c>
      <c r="AN38" s="6" t="e">
        <f t="shared" si="1"/>
        <v>#NUM!</v>
      </c>
      <c r="AO38" s="6" t="e">
        <f t="shared" si="2"/>
        <v>#NUM!</v>
      </c>
      <c r="AP38" s="6" t="e">
        <f t="shared" si="3"/>
        <v>#NUM!</v>
      </c>
      <c r="AQ38" s="6" t="e">
        <f t="shared" si="4"/>
        <v>#NUM!</v>
      </c>
      <c r="AR38" s="8" t="e">
        <f>INDEX(Recap!AI:AI,$B:$B,1)</f>
        <v>#NUM!</v>
      </c>
      <c r="AS38" s="8" t="e">
        <f>INDEX(Recap!AJ:AJ,$B:$B,1)</f>
        <v>#NUM!</v>
      </c>
      <c r="AT38" s="8" t="e">
        <f>INDEX(Recap!W:W,$B:$B,1)</f>
        <v>#NUM!</v>
      </c>
      <c r="AU38" s="1" t="e">
        <f>INDEX(Recap!AK:AK,$B:$B,1)</f>
        <v>#NUM!</v>
      </c>
    </row>
    <row r="39" spans="1:47" ht="16.5" customHeight="1" x14ac:dyDescent="0.25">
      <c r="A39" s="1">
        <f t="shared" si="7"/>
        <v>39</v>
      </c>
      <c r="B39" s="1" t="e">
        <f>SMALL(Recap!AL:AL,A39)</f>
        <v>#NUM!</v>
      </c>
      <c r="C39" s="1" t="e">
        <f>INDEX(Recap!AK:AK,$B:$B,1)</f>
        <v>#NUM!</v>
      </c>
      <c r="D39" s="6" t="e">
        <f>INDEX(CodesPays!H:H,MATCH($AA39,CodesPays!$B:$B,0),1)</f>
        <v>#NUM!</v>
      </c>
      <c r="E39" s="6" t="e">
        <f>INDEX(CodesPays!I:I,MATCH($AL39,CodesPays!$B:$B,0),1)</f>
        <v>#NUM!</v>
      </c>
      <c r="F39" s="6" t="str">
        <f t="shared" si="6"/>
        <v>EN</v>
      </c>
      <c r="G39" s="6" t="e">
        <f>INDEX(Recap!AH:AH,$B:$B,1)</f>
        <v>#NUM!</v>
      </c>
      <c r="H39" s="6" t="e">
        <f>INDEX(Recap!B:B,$B:$B,1)</f>
        <v>#NUM!</v>
      </c>
      <c r="I39" s="6" t="e">
        <f>INDEX(Recap!C:C,$B:$B,1)</f>
        <v>#NUM!</v>
      </c>
      <c r="J39" s="6" t="e">
        <f>INDEX(Recap!D:D,$B:$B,1)</f>
        <v>#NUM!</v>
      </c>
      <c r="K39" s="6" t="e">
        <f>INDEX(Recap!E:E,$B:$B,1)</f>
        <v>#NUM!</v>
      </c>
      <c r="L39" s="6" t="e">
        <f>INDEX(Recap!F:F,$B:$B,1)</f>
        <v>#NUM!</v>
      </c>
      <c r="M39" s="6" t="e">
        <f>INDEX(Recap!G:G,$B:$B,1)</f>
        <v>#NUM!</v>
      </c>
      <c r="N39" s="6" t="e">
        <f>INDEX(Recap!H:H,$B:$B,1)</f>
        <v>#NUM!</v>
      </c>
      <c r="O39" s="6" t="e">
        <f>INDEX(Recap!I:I,$B:$B,1)</f>
        <v>#NUM!</v>
      </c>
      <c r="P39" s="6" t="e">
        <f>INDEX(Recap!J:J,$B:$B,1)</f>
        <v>#NUM!</v>
      </c>
      <c r="Q39" s="6" t="e">
        <f>INDEX(Recap!K:K,$B:$B,1)</f>
        <v>#NUM!</v>
      </c>
      <c r="R39" s="6" t="e">
        <f>INDEX(Recap!L:L,$B:$B,1)</f>
        <v>#NUM!</v>
      </c>
      <c r="S39" s="6" t="e">
        <f>INDEX(Recap!M:M,$B:$B,1)</f>
        <v>#NUM!</v>
      </c>
      <c r="T39" s="6" t="e">
        <f>INDEX(Recap!N:N,$B:$B,1)</f>
        <v>#NUM!</v>
      </c>
      <c r="U39" s="6" t="e">
        <f>INDEX(Recap!O:O,$B:$B,1)</f>
        <v>#NUM!</v>
      </c>
      <c r="V39" s="6" t="e">
        <f>INDEX(Recap!P:P,$B:$B,1)</f>
        <v>#NUM!</v>
      </c>
      <c r="W39" s="6" t="e">
        <f>INDEX(Recap!Q:Q,$B:$B,1)</f>
        <v>#NUM!</v>
      </c>
      <c r="X39" s="6" t="e">
        <f>INDEX(Recap!R:R,$B:$B,1)</f>
        <v>#NUM!</v>
      </c>
      <c r="Y39" s="6" t="e">
        <f>INDEX(Recap!S:S,$B:$B,1)</f>
        <v>#NUM!</v>
      </c>
      <c r="Z39" s="6" t="e">
        <f>INDEX(Recap!T:T,$B:$B,1)</f>
        <v>#NUM!</v>
      </c>
      <c r="AA39" s="6" t="e">
        <f>INDEX(Recap!U:U,$B:$B,1)</f>
        <v>#NUM!</v>
      </c>
      <c r="AB39" s="6" t="e">
        <f>INDEX(Recap!V:V,$B:$B,1)</f>
        <v>#NUM!</v>
      </c>
      <c r="AC39" s="6" t="e">
        <f>INDEX(Recap!X:X,$B:$B,1)</f>
        <v>#NUM!</v>
      </c>
      <c r="AD39" s="6" t="e">
        <f>INDEX(Recap!Y:Y,$B:$B,1)</f>
        <v>#NUM!</v>
      </c>
      <c r="AE39" s="6" t="e">
        <f>INDEX(Recap!Z:Z,$B:$B,1)</f>
        <v>#NUM!</v>
      </c>
      <c r="AF39" s="6" t="e">
        <f>INDEX(Recap!AA:AA,$B:$B,1)</f>
        <v>#NUM!</v>
      </c>
      <c r="AG39" s="6" t="e">
        <f>INDEX(Recap!AB:AB,$B:$B,1)</f>
        <v>#NUM!</v>
      </c>
      <c r="AH39" s="6" t="e">
        <f>INDEX(Recap!AC:AC,$B:$B,1)</f>
        <v>#NUM!</v>
      </c>
      <c r="AI39" s="6" t="e">
        <f>INDEX(Recap!AD:AD,$B:$B,1)</f>
        <v>#NUM!</v>
      </c>
      <c r="AJ39" s="6" t="e">
        <f>INDEX(Recap!AE:AE,$B:$B,1)</f>
        <v>#NUM!</v>
      </c>
      <c r="AK39" s="6" t="e">
        <f>INDEX(Recap!AF:AF,$B:$B,1)</f>
        <v>#NUM!</v>
      </c>
      <c r="AL39" s="6" t="e">
        <f>INDEX(Recap!AG:AG,$B:$B,1)</f>
        <v>#NUM!</v>
      </c>
      <c r="AM39" s="6" t="e">
        <f t="shared" si="0"/>
        <v>#NUM!</v>
      </c>
      <c r="AN39" s="6" t="e">
        <f t="shared" si="1"/>
        <v>#NUM!</v>
      </c>
      <c r="AO39" s="6" t="e">
        <f t="shared" si="2"/>
        <v>#NUM!</v>
      </c>
      <c r="AP39" s="6" t="e">
        <f t="shared" si="3"/>
        <v>#NUM!</v>
      </c>
      <c r="AQ39" s="6" t="e">
        <f t="shared" si="4"/>
        <v>#NUM!</v>
      </c>
      <c r="AR39" s="8" t="e">
        <f>INDEX(Recap!AI:AI,$B:$B,1)</f>
        <v>#NUM!</v>
      </c>
      <c r="AS39" s="8" t="e">
        <f>INDEX(Recap!AJ:AJ,$B:$B,1)</f>
        <v>#NUM!</v>
      </c>
      <c r="AT39" s="8" t="e">
        <f>INDEX(Recap!W:W,$B:$B,1)</f>
        <v>#NUM!</v>
      </c>
      <c r="AU39" s="1" t="e">
        <f>INDEX(Recap!AK:AK,$B:$B,1)</f>
        <v>#NUM!</v>
      </c>
    </row>
    <row r="40" spans="1:47" ht="16.5" customHeight="1" x14ac:dyDescent="0.25">
      <c r="A40" s="1">
        <f t="shared" si="7"/>
        <v>40</v>
      </c>
      <c r="B40" s="1" t="e">
        <f>SMALL(Recap!AL:AL,A40)</f>
        <v>#NUM!</v>
      </c>
      <c r="C40" s="1" t="e">
        <f>INDEX(Recap!AK:AK,$B:$B,1)</f>
        <v>#NUM!</v>
      </c>
      <c r="D40" s="6" t="e">
        <f>INDEX(CodesPays!H:H,MATCH($AA40,CodesPays!$B:$B,0),1)</f>
        <v>#NUM!</v>
      </c>
      <c r="E40" s="6" t="e">
        <f>INDEX(CodesPays!I:I,MATCH($AL40,CodesPays!$B:$B,0),1)</f>
        <v>#NUM!</v>
      </c>
      <c r="F40" s="6" t="str">
        <f t="shared" si="6"/>
        <v>EN</v>
      </c>
      <c r="G40" s="6" t="e">
        <f>INDEX(Recap!AH:AH,$B:$B,1)</f>
        <v>#NUM!</v>
      </c>
      <c r="H40" s="6" t="e">
        <f>INDEX(Recap!B:B,$B:$B,1)</f>
        <v>#NUM!</v>
      </c>
      <c r="I40" s="6" t="e">
        <f>INDEX(Recap!C:C,$B:$B,1)</f>
        <v>#NUM!</v>
      </c>
      <c r="J40" s="6" t="e">
        <f>INDEX(Recap!D:D,$B:$B,1)</f>
        <v>#NUM!</v>
      </c>
      <c r="K40" s="6" t="e">
        <f>INDEX(Recap!E:E,$B:$B,1)</f>
        <v>#NUM!</v>
      </c>
      <c r="L40" s="6" t="e">
        <f>INDEX(Recap!F:F,$B:$B,1)</f>
        <v>#NUM!</v>
      </c>
      <c r="M40" s="6" t="e">
        <f>INDEX(Recap!G:G,$B:$B,1)</f>
        <v>#NUM!</v>
      </c>
      <c r="N40" s="6" t="e">
        <f>INDEX(Recap!H:H,$B:$B,1)</f>
        <v>#NUM!</v>
      </c>
      <c r="O40" s="6" t="e">
        <f>INDEX(Recap!I:I,$B:$B,1)</f>
        <v>#NUM!</v>
      </c>
      <c r="P40" s="6" t="e">
        <f>INDEX(Recap!J:J,$B:$B,1)</f>
        <v>#NUM!</v>
      </c>
      <c r="Q40" s="6" t="e">
        <f>INDEX(Recap!K:K,$B:$B,1)</f>
        <v>#NUM!</v>
      </c>
      <c r="R40" s="6" t="e">
        <f>INDEX(Recap!L:L,$B:$B,1)</f>
        <v>#NUM!</v>
      </c>
      <c r="S40" s="6" t="e">
        <f>INDEX(Recap!M:M,$B:$B,1)</f>
        <v>#NUM!</v>
      </c>
      <c r="T40" s="6" t="e">
        <f>INDEX(Recap!N:N,$B:$B,1)</f>
        <v>#NUM!</v>
      </c>
      <c r="U40" s="6" t="e">
        <f>INDEX(Recap!O:O,$B:$B,1)</f>
        <v>#NUM!</v>
      </c>
      <c r="V40" s="6" t="e">
        <f>INDEX(Recap!P:P,$B:$B,1)</f>
        <v>#NUM!</v>
      </c>
      <c r="W40" s="6" t="e">
        <f>INDEX(Recap!Q:Q,$B:$B,1)</f>
        <v>#NUM!</v>
      </c>
      <c r="X40" s="6" t="e">
        <f>INDEX(Recap!R:R,$B:$B,1)</f>
        <v>#NUM!</v>
      </c>
      <c r="Y40" s="6" t="e">
        <f>INDEX(Recap!S:S,$B:$B,1)</f>
        <v>#NUM!</v>
      </c>
      <c r="Z40" s="6" t="e">
        <f>INDEX(Recap!T:T,$B:$B,1)</f>
        <v>#NUM!</v>
      </c>
      <c r="AA40" s="6" t="e">
        <f>INDEX(Recap!U:U,$B:$B,1)</f>
        <v>#NUM!</v>
      </c>
      <c r="AB40" s="6" t="e">
        <f>INDEX(Recap!V:V,$B:$B,1)</f>
        <v>#NUM!</v>
      </c>
      <c r="AC40" s="6" t="e">
        <f>INDEX(Recap!X:X,$B:$B,1)</f>
        <v>#NUM!</v>
      </c>
      <c r="AD40" s="6" t="e">
        <f>INDEX(Recap!Y:Y,$B:$B,1)</f>
        <v>#NUM!</v>
      </c>
      <c r="AE40" s="6" t="e">
        <f>INDEX(Recap!Z:Z,$B:$B,1)</f>
        <v>#NUM!</v>
      </c>
      <c r="AF40" s="6" t="e">
        <f>INDEX(Recap!AA:AA,$B:$B,1)</f>
        <v>#NUM!</v>
      </c>
      <c r="AG40" s="6" t="e">
        <f>INDEX(Recap!AB:AB,$B:$B,1)</f>
        <v>#NUM!</v>
      </c>
      <c r="AH40" s="6" t="e">
        <f>INDEX(Recap!AC:AC,$B:$B,1)</f>
        <v>#NUM!</v>
      </c>
      <c r="AI40" s="6" t="e">
        <f>INDEX(Recap!AD:AD,$B:$B,1)</f>
        <v>#NUM!</v>
      </c>
      <c r="AJ40" s="6" t="e">
        <f>INDEX(Recap!AE:AE,$B:$B,1)</f>
        <v>#NUM!</v>
      </c>
      <c r="AK40" s="6" t="e">
        <f>INDEX(Recap!AF:AF,$B:$B,1)</f>
        <v>#NUM!</v>
      </c>
      <c r="AL40" s="6" t="e">
        <f>INDEX(Recap!AG:AG,$B:$B,1)</f>
        <v>#NUM!</v>
      </c>
      <c r="AM40" s="6" t="e">
        <f t="shared" si="0"/>
        <v>#NUM!</v>
      </c>
      <c r="AN40" s="6" t="e">
        <f t="shared" si="1"/>
        <v>#NUM!</v>
      </c>
      <c r="AO40" s="6" t="e">
        <f t="shared" si="2"/>
        <v>#NUM!</v>
      </c>
      <c r="AP40" s="6" t="e">
        <f t="shared" si="3"/>
        <v>#NUM!</v>
      </c>
      <c r="AQ40" s="6" t="e">
        <f t="shared" si="4"/>
        <v>#NUM!</v>
      </c>
      <c r="AR40" s="8" t="e">
        <f>INDEX(Recap!AI:AI,$B:$B,1)</f>
        <v>#NUM!</v>
      </c>
      <c r="AS40" s="8" t="e">
        <f>INDEX(Recap!AJ:AJ,$B:$B,1)</f>
        <v>#NUM!</v>
      </c>
      <c r="AT40" s="8" t="e">
        <f>INDEX(Recap!W:W,$B:$B,1)</f>
        <v>#NUM!</v>
      </c>
      <c r="AU40" s="1" t="e">
        <f>INDEX(Recap!AK:AK,$B:$B,1)</f>
        <v>#NUM!</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107A8-2262-4D44-B23C-A58D61E57A42}">
  <sheetPr>
    <tabColor rgb="FF92D050"/>
  </sheetPr>
  <dimension ref="A1:C15"/>
  <sheetViews>
    <sheetView workbookViewId="0"/>
  </sheetViews>
  <sheetFormatPr baseColWidth="10" defaultColWidth="13.5703125" defaultRowHeight="24.6" customHeight="1" x14ac:dyDescent="0.25"/>
  <cols>
    <col min="1" max="2" width="13.5703125" style="1"/>
    <col min="3" max="3" width="47" style="1" customWidth="1"/>
    <col min="4" max="16384" width="13.5703125" style="1"/>
  </cols>
  <sheetData>
    <row r="1" spans="1:3" ht="24.6" customHeight="1" x14ac:dyDescent="0.25">
      <c r="A1" s="1" t="s">
        <v>1319</v>
      </c>
      <c r="B1" s="1" t="s">
        <v>1155</v>
      </c>
      <c r="C1" s="1" t="s">
        <v>1156</v>
      </c>
    </row>
    <row r="2" spans="1:3" ht="24.6" customHeight="1" x14ac:dyDescent="0.25">
      <c r="A2" s="1" t="s">
        <v>1283</v>
      </c>
      <c r="B2" s="13">
        <v>44095</v>
      </c>
      <c r="C2" s="1" t="s">
        <v>1324</v>
      </c>
    </row>
    <row r="3" spans="1:3" ht="24.6" customHeight="1" x14ac:dyDescent="0.25">
      <c r="A3" s="1" t="s">
        <v>1527</v>
      </c>
      <c r="B3" s="13">
        <v>44167</v>
      </c>
      <c r="C3" s="1" t="s">
        <v>1528</v>
      </c>
    </row>
    <row r="4" spans="1:3" ht="24.6" customHeight="1" x14ac:dyDescent="0.25">
      <c r="B4" s="13"/>
      <c r="C4" s="1" t="s">
        <v>1529</v>
      </c>
    </row>
    <row r="5" spans="1:3" ht="24.6" customHeight="1" x14ac:dyDescent="0.25">
      <c r="A5" s="1" t="s">
        <v>1556</v>
      </c>
      <c r="B5" s="13">
        <v>45001</v>
      </c>
      <c r="C5" s="1" t="s">
        <v>1557</v>
      </c>
    </row>
    <row r="6" spans="1:3" ht="24.6" customHeight="1" x14ac:dyDescent="0.25">
      <c r="A6" s="1" t="s">
        <v>1699</v>
      </c>
      <c r="B6" s="13">
        <v>45265</v>
      </c>
      <c r="C6" s="1" t="s">
        <v>1700</v>
      </c>
    </row>
    <row r="7" spans="1:3" ht="24.6" customHeight="1" x14ac:dyDescent="0.25">
      <c r="B7" s="13"/>
    </row>
    <row r="8" spans="1:3" ht="24.6" customHeight="1" x14ac:dyDescent="0.25">
      <c r="B8" s="13"/>
    </row>
    <row r="9" spans="1:3" ht="24.6" customHeight="1" x14ac:dyDescent="0.25">
      <c r="B9" s="13"/>
    </row>
    <row r="10" spans="1:3" ht="24.6" customHeight="1" x14ac:dyDescent="0.25">
      <c r="B10" s="13"/>
    </row>
    <row r="11" spans="1:3" ht="24.6" customHeight="1" x14ac:dyDescent="0.25">
      <c r="B11" s="13"/>
    </row>
    <row r="12" spans="1:3" ht="24.6" customHeight="1" x14ac:dyDescent="0.25">
      <c r="B12" s="13"/>
    </row>
    <row r="13" spans="1:3" ht="24.6" customHeight="1" x14ac:dyDescent="0.25">
      <c r="B13" s="13"/>
    </row>
    <row r="14" spans="1:3" ht="24.6" customHeight="1" x14ac:dyDescent="0.25">
      <c r="B14" s="13"/>
    </row>
    <row r="15" spans="1:3" ht="24.6" customHeight="1" x14ac:dyDescent="0.25">
      <c r="B15" s="13"/>
    </row>
  </sheetData>
  <sheetProtection algorithmName="SHA-512" hashValue="m0OLLXFxZsyf3iYp/Jot9Xd5nfzFil5DAFQaApAh7bbEUxOa9gO7doZgE1duFrIzdragwIOggx0pfLdoiFEz3Q==" saltValue="ONi/zI4dwbHtahfdSndUA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Registration form</vt:lpstr>
      <vt:lpstr>CodesPays</vt:lpstr>
      <vt:lpstr>Catalog</vt:lpstr>
      <vt:lpstr>Lexique</vt:lpstr>
      <vt:lpstr>ListeCIL</vt:lpstr>
      <vt:lpstr>Recap</vt:lpstr>
      <vt:lpstr>DonnInsc</vt:lpstr>
      <vt:lpstr>Version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Louis-Jean</dc:creator>
  <cp:lastModifiedBy>SASU COMPALAB</cp:lastModifiedBy>
  <cp:lastPrinted>2015-03-12T08:28:21Z</cp:lastPrinted>
  <dcterms:created xsi:type="dcterms:W3CDTF">2014-06-04T12:52:53Z</dcterms:created>
  <dcterms:modified xsi:type="dcterms:W3CDTF">2025-03-10T11:22:11Z</dcterms:modified>
</cp:coreProperties>
</file>